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90" windowHeight="11760" activeTab="2"/>
  </bookViews>
  <sheets>
    <sheet name="naslovna strana " sheetId="8" r:id="rId1"/>
    <sheet name="(prihodi)" sheetId="4" r:id="rId2"/>
    <sheet name="(izdaci)" sheetId="5" r:id="rId3"/>
    <sheet name="Sheet1" sheetId="1" r:id="rId4"/>
    <sheet name="Sheet2" sheetId="2" r:id="rId5"/>
    <sheet name="Sheet3" sheetId="3" r:id="rId6"/>
  </sheets>
  <definedNames>
    <definedName name="_xlnm.Print_Titles" localSheetId="2">'(izdaci)'!$6:$7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17" i="5"/>
  <c r="F72" l="1"/>
  <c r="G98" i="4" l="1"/>
  <c r="F29"/>
  <c r="G28"/>
  <c r="F28"/>
  <c r="F100"/>
  <c r="F99"/>
  <c r="F95"/>
  <c r="F94" s="1"/>
  <c r="F93" s="1"/>
  <c r="F92"/>
  <c r="F89"/>
  <c r="F88"/>
  <c r="F85"/>
  <c r="F84"/>
  <c r="F83"/>
  <c r="F82"/>
  <c r="F80"/>
  <c r="F78"/>
  <c r="F77"/>
  <c r="F75" s="1"/>
  <c r="F76"/>
  <c r="F74"/>
  <c r="F73"/>
  <c r="F72"/>
  <c r="F69"/>
  <c r="F68"/>
  <c r="F66"/>
  <c r="F65" s="1"/>
  <c r="F64"/>
  <c r="F63" s="1"/>
  <c r="F61"/>
  <c r="F60"/>
  <c r="F59"/>
  <c r="F58"/>
  <c r="F55"/>
  <c r="F54" s="1"/>
  <c r="F52"/>
  <c r="F49"/>
  <c r="F48" s="1"/>
  <c r="F47"/>
  <c r="F46" s="1"/>
  <c r="F44"/>
  <c r="F43" s="1"/>
  <c r="F41"/>
  <c r="F40"/>
  <c r="F39"/>
  <c r="F37"/>
  <c r="F33"/>
  <c r="F32" s="1"/>
  <c r="F31"/>
  <c r="F26"/>
  <c r="F25"/>
  <c r="F24"/>
  <c r="F23"/>
  <c r="F22"/>
  <c r="F20" s="1"/>
  <c r="F19" s="1"/>
  <c r="F21"/>
  <c r="F18"/>
  <c r="F17"/>
  <c r="F15"/>
  <c r="F14" s="1"/>
  <c r="F13"/>
  <c r="F12"/>
  <c r="F11"/>
  <c r="F212" i="5"/>
  <c r="F210"/>
  <c r="F202"/>
  <c r="F193"/>
  <c r="F191"/>
  <c r="F188"/>
  <c r="F181"/>
  <c r="F172"/>
  <c r="F170"/>
  <c r="F167"/>
  <c r="F161"/>
  <c r="F160" s="1"/>
  <c r="F164" s="1"/>
  <c r="F155"/>
  <c r="F153"/>
  <c r="F145"/>
  <c r="F140"/>
  <c r="F133"/>
  <c r="F126"/>
  <c r="F117"/>
  <c r="F107"/>
  <c r="F105"/>
  <c r="F102"/>
  <c r="F96"/>
  <c r="F90"/>
  <c r="F89" s="1"/>
  <c r="F78"/>
  <c r="F76"/>
  <c r="F59"/>
  <c r="F24"/>
  <c r="F10"/>
  <c r="F9" s="1"/>
  <c r="F14" s="1"/>
  <c r="G102" i="4"/>
  <c r="G97"/>
  <c r="G96" s="1"/>
  <c r="G94"/>
  <c r="G93" s="1"/>
  <c r="G91"/>
  <c r="G87"/>
  <c r="G86" s="1"/>
  <c r="G81"/>
  <c r="G79"/>
  <c r="G75"/>
  <c r="G71"/>
  <c r="G67"/>
  <c r="G65"/>
  <c r="G63"/>
  <c r="G57"/>
  <c r="G54"/>
  <c r="G53" s="1"/>
  <c r="G51"/>
  <c r="G50" s="1"/>
  <c r="G48"/>
  <c r="G46"/>
  <c r="G43"/>
  <c r="G38"/>
  <c r="G36"/>
  <c r="G32"/>
  <c r="G30"/>
  <c r="G20"/>
  <c r="G19" s="1"/>
  <c r="G16"/>
  <c r="G14"/>
  <c r="G10"/>
  <c r="F91"/>
  <c r="F90" s="1"/>
  <c r="F102"/>
  <c r="F87"/>
  <c r="F86" s="1"/>
  <c r="F67"/>
  <c r="F51"/>
  <c r="F36"/>
  <c r="F30"/>
  <c r="F10" l="1"/>
  <c r="F9" s="1"/>
  <c r="F16"/>
  <c r="F71"/>
  <c r="F81"/>
  <c r="G27"/>
  <c r="F98"/>
  <c r="F97" s="1"/>
  <c r="F96" s="1"/>
  <c r="G9"/>
  <c r="G56"/>
  <c r="G90"/>
  <c r="F187" i="5"/>
  <c r="F218" s="1"/>
  <c r="F166"/>
  <c r="F101"/>
  <c r="F132"/>
  <c r="F144"/>
  <c r="F58"/>
  <c r="F16"/>
  <c r="F99"/>
  <c r="G70" i="4"/>
  <c r="G45"/>
  <c r="G35"/>
  <c r="F57"/>
  <c r="F79"/>
  <c r="F53"/>
  <c r="F38"/>
  <c r="F35" s="1"/>
  <c r="F50"/>
  <c r="F45"/>
  <c r="F27"/>
  <c r="F220" i="5" l="1"/>
  <c r="G8" i="4"/>
  <c r="F158" i="5"/>
  <c r="F184"/>
  <c r="F87"/>
  <c r="F142"/>
  <c r="F130"/>
  <c r="F56"/>
  <c r="G34" i="4"/>
  <c r="F56"/>
  <c r="F70"/>
  <c r="F8"/>
  <c r="F185" i="5" l="1"/>
  <c r="G101" i="4"/>
  <c r="F34"/>
  <c r="G106" l="1"/>
  <c r="F101"/>
  <c r="F106" s="1"/>
</calcChain>
</file>

<file path=xl/sharedStrings.xml><?xml version="1.0" encoding="utf-8"?>
<sst xmlns="http://schemas.openxmlformats.org/spreadsheetml/2006/main" count="747" uniqueCount="464">
  <si>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</si>
  <si>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</si>
  <si>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</si>
  <si>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</si>
  <si>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</si>
  <si>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</si>
  <si>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</si>
  <si>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</si>
  <si>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</si>
  <si>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</si>
  <si>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</si>
  <si>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</si>
  <si>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</si>
  <si>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</si>
  <si>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</si>
  <si>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</si>
  <si>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</si>
  <si>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</si>
  <si>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</si>
  <si>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</si>
  <si>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</si>
  <si>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</si>
  <si>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</si>
  <si>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</si>
  <si>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</si>
  <si>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</si>
  <si>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</si>
  <si>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</si>
  <si>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</si>
  <si>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</si>
  <si>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</si>
  <si>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</si>
  <si>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</si>
  <si>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</si>
  <si>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</si>
  <si>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</si>
  <si>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</si>
  <si>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</si>
  <si>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</si>
  <si>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</si>
  <si>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</si>
  <si>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</si>
  <si>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</si>
  <si>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</si>
  <si>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</si>
  <si>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</si>
  <si>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</si>
  <si>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</si>
  <si>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</si>
  <si>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</si>
  <si>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</si>
  <si>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</si>
  <si>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</si>
  <si>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</si>
  <si>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</si>
  <si>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</si>
  <si>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</si>
  <si>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</si>
  <si>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</si>
  <si>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</si>
  <si>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</si>
  <si>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</si>
  <si>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</si>
  <si>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</si>
  <si>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</si>
  <si>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</si>
  <si>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</si>
  <si>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</si>
  <si>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</si>
  <si>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</si>
  <si>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</si>
  <si>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</si>
  <si>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</si>
  <si>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</si>
  <si>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</si>
  <si>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</si>
  <si>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</si>
  <si>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</si>
  <si>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</si>
  <si>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</si>
  <si>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</si>
  <si>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</si>
  <si>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</si>
  <si>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</si>
  <si>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</si>
  <si>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</si>
  <si>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</si>
  <si>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</si>
  <si>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</si>
  <si>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</si>
  <si>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</si>
  <si>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</si>
  <si>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</si>
  <si>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</si>
  <si>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</si>
  <si>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</si>
  <si>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</si>
  <si>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</si>
  <si>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</si>
  <si>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</si>
  <si>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</si>
  <si>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</si>
  <si>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</si>
  <si>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</si>
  <si>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</si>
  <si>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</si>
  <si>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</si>
  <si>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</si>
  <si>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</si>
  <si>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</si>
  <si>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</si>
  <si>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</si>
  <si>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</si>
  <si>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</si>
  <si>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</si>
  <si>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</si>
  <si>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</si>
  <si>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</si>
  <si>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</si>
  <si>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</si>
  <si>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</si>
  <si>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</si>
  <si>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</si>
  <si>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</si>
  <si>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</si>
  <si>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</si>
  <si>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</si>
  <si>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</si>
  <si>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</si>
  <si>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</si>
  <si>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</si>
  <si>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</si>
  <si>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</si>
  <si>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</si>
  <si>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</si>
  <si>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</si>
  <si>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</si>
  <si>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</si>
  <si>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</si>
  <si>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</si>
  <si>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</si>
  <si>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</si>
  <si>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</si>
  <si>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</si>
  <si>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</si>
  <si>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</si>
  <si>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</si>
  <si>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</si>
  <si>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</si>
  <si>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</si>
  <si>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</si>
  <si>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</si>
  <si>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Naknada iz funkcionalne premije osig. Od autoodgov.za vatrog.jed.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</si>
  <si>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</si>
  <si>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</si>
  <si>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</si>
  <si>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</si>
  <si>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</si>
  <si>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</si>
  <si>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</si>
  <si>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</si>
  <si>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</si>
  <si>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</si>
  <si>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</si>
  <si>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</si>
  <si>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</si>
  <si>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</si>
  <si>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</si>
  <si>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</si>
  <si>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</si>
  <si>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</si>
  <si>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</si>
  <si>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</si>
  <si>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</si>
  <si>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</si>
  <si>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</si>
  <si>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</si>
  <si>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3.1.1.2.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</si>
  <si>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</si>
  <si>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</si>
  <si>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</si>
  <si>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</si>
  <si>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</si>
  <si>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</si>
  <si>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</si>
  <si>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</si>
  <si>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 xml:space="preserve"> I -1.OPĆINSKI  NAČELNIK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</si>
  <si>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</si>
  <si>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</si>
  <si>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</si>
  <si>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</si>
  <si>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</si>
  <si>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</si>
  <si>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</si>
  <si>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</si>
  <si>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</si>
  <si>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</si>
  <si>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</si>
  <si>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</si>
  <si>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</si>
  <si>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</si>
  <si>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</si>
  <si>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</si>
  <si>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</si>
  <si>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</si>
  <si>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</si>
  <si>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</si>
  <si>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</si>
  <si>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</si>
  <si>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</si>
  <si>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</si>
  <si>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</si>
  <si>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</si>
  <si>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</si>
  <si>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</si>
  <si>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</si>
  <si>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</si>
  <si>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</si>
  <si>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</si>
  <si>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</si>
  <si>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</si>
  <si>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</si>
  <si>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</si>
  <si>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</si>
  <si>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</si>
  <si>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</si>
  <si>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</si>
  <si>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</si>
  <si>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</si>
  <si>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</si>
  <si>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</si>
  <si>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</si>
  <si>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</si>
  <si>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</si>
  <si>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</si>
  <si>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</si>
  <si>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</si>
  <si>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</si>
  <si>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</si>
  <si>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</si>
  <si>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</si>
  <si>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</si>
  <si>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</si>
  <si>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</si>
  <si>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</si>
  <si>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</si>
  <si>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</si>
  <si>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</si>
  <si>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</si>
  <si>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</si>
  <si>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</si>
  <si>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</si>
  <si>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</si>
  <si>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</si>
  <si>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</si>
  <si>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</si>
  <si>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</si>
  <si>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</si>
  <si>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</si>
  <si>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</si>
  <si>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</si>
  <si>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</si>
  <si>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</si>
  <si>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</si>
  <si>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</si>
  <si>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</si>
  <si>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</si>
  <si>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</si>
  <si>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</si>
  <si>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</si>
  <si>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</si>
  <si>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</si>
  <si>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</si>
  <si>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</si>
  <si>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</si>
  <si>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</si>
  <si>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</si>
  <si>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</si>
  <si>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</si>
  <si>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</si>
  <si>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</si>
  <si>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</si>
  <si>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</si>
  <si>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</si>
  <si>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</si>
  <si>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</si>
  <si>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</si>
  <si>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</si>
  <si>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</si>
  <si>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</si>
  <si>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</si>
  <si>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</si>
  <si>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</si>
  <si>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</si>
  <si>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</si>
  <si>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</si>
  <si>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</si>
  <si>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</si>
  <si>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</si>
  <si>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Transferi mjesnim zajednicama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</si>
  <si>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</si>
  <si>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</si>
  <si>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</si>
  <si>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</si>
  <si>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</si>
  <si>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</si>
  <si>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članovima Izborne komisije</t>
  </si>
  <si>
    <t>Izdaci za naknade vijećnicima</t>
  </si>
  <si>
    <t>Transferi za klubove vijećnika u OV</t>
  </si>
  <si>
    <t>UKUPNI IZDACI POTROŠAČKE JEDINICE 100211</t>
  </si>
  <si>
    <t>.0321</t>
  </si>
  <si>
    <t>izdaci za bankarske i usluge osiguranja</t>
  </si>
  <si>
    <t>Stalna i povremena socijalna davanja iz Budžeta općine Visoko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</si>
  <si>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</si>
  <si>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</si>
  <si>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</si>
  <si>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</si>
  <si>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</si>
  <si>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</si>
  <si>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</si>
  <si>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</si>
  <si>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</si>
  <si>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</si>
  <si>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</si>
  <si>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</si>
  <si>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</si>
  <si>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</si>
  <si>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</si>
  <si>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</si>
  <si>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</si>
  <si>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</si>
  <si>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</si>
  <si>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</si>
  <si>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</si>
  <si>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</si>
  <si>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</si>
  <si>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</si>
  <si>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</si>
  <si>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</si>
  <si>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</si>
  <si>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</si>
  <si>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</si>
  <si>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II-1. PRAVOBRANILAŠTVO OPĆINE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</si>
  <si>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</si>
  <si>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</si>
  <si>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</si>
  <si>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</si>
  <si>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</si>
  <si>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</si>
  <si>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</si>
  <si>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</si>
  <si>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</si>
  <si>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</si>
  <si>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Transfer za pomoć u adaptaciji školskih objekata na području općine</t>
  </si>
  <si>
    <t>1.2.29.</t>
  </si>
  <si>
    <t>I-2.SLUŽBA ZA FINANSIJE, PRIVREDU I DRUŠTVENE DJELATNOSTI</t>
  </si>
  <si>
    <t>I-3.SLUŽBA ZA LOKALNI EKONOMSKI  RAZVOJ,    KOMUNALNE POSLOVE I ZAŠTITU OKOLINE</t>
  </si>
  <si>
    <t>I-4.SLUŽBA ZA URBANIZAM, STAMBENE, GEODETSKE POSLOVE I KATASTAR NEKRETNINA</t>
  </si>
  <si>
    <t>I-5.SLUŽBA ZA OPĆU UPRAVU, INSPEKCIJSKE POSLOVE I BORAČKO-INVALIDSKU ZAŠTITU</t>
  </si>
  <si>
    <t xml:space="preserve"> I -6.SLUŽBA ZA POSLOVE OPĆINSKOG  NAČELNIKA/NAČELNICE I OPĆINSKOG VIJEĆA</t>
  </si>
  <si>
    <t>I-7.SLUŽBA CIVILNE ZAŠTITE</t>
  </si>
  <si>
    <t>Stipendije studentima Ministarstva za boračka pitanja ZDK</t>
  </si>
  <si>
    <t>Stipendije studentima Ministarstva za obrazovanje,nauku.....ZDK</t>
  </si>
  <si>
    <t>1.2.30.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</si>
  <si>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</si>
  <si>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</si>
  <si>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</si>
  <si>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</si>
  <si>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</si>
  <si>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</si>
  <si>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</si>
  <si>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Projekat rekonstrukcije grijanja u JU Dom zdravlja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</si>
  <si>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</si>
  <si>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</si>
  <si>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</si>
  <si>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</si>
  <si>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</si>
  <si>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</si>
  <si>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</si>
  <si>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Podrška projektu deminiranja na području općine (nenamjenska sredstva budžeta)</t>
  </si>
  <si>
    <t>Transferi za volonterski rad (javni poziv)</t>
  </si>
  <si>
    <t>Ulaganja iz Fonda korišćenja šuma</t>
  </si>
  <si>
    <t>Rekonstrukcija objekata u vlasništvu općine</t>
  </si>
  <si>
    <t>Planska dokumentacija</t>
  </si>
  <si>
    <t>Transfer iz oblasti društvenih djelatnosti</t>
  </si>
  <si>
    <t>Transferi za KSC Mladost</t>
  </si>
  <si>
    <t>Transferi za JU Za predškolski odgoj</t>
  </si>
  <si>
    <t>Transferi za JU Gradska biblioteka</t>
  </si>
  <si>
    <t>Transferi za JU Zavičajni muzej</t>
  </si>
  <si>
    <t>Sufinansiranje nabavke opreme za JP i JU čiji je osnivač Općina</t>
  </si>
  <si>
    <t>Rekonstrukcija postojećeg i izgradnja novih skloništa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</si>
  <si>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</si>
  <si>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</si>
  <si>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</si>
  <si>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</si>
  <si>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</si>
  <si>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</si>
  <si>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Program kapitalnih ulaganja u infrastrukturu</t>
  </si>
  <si>
    <t>1.2.31.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</si>
  <si>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</si>
  <si>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</si>
  <si>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</si>
  <si>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</si>
  <si>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</si>
  <si>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</si>
  <si>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>Transfer za udruženja boračkih populacija (UG RVI, UG PPB, UG JOB, UG DNRP)</t>
  </si>
  <si>
    <t xml:space="preserve">Pomoći pripadnicima boračkih populacija </t>
  </si>
  <si>
    <t>Podrška razvoju turizma</t>
  </si>
  <si>
    <t>Rekonstrukcija gradskih ulica sa instalacijama</t>
  </si>
  <si>
    <t>Izdaci za usluge objave postupaka javnih nabavki</t>
  </si>
  <si>
    <t>PLAN ZA DESET MJESECI</t>
  </si>
  <si>
    <t>Izdaci za održavanje poslovnih prostora</t>
  </si>
  <si>
    <t>Transferi za JU Centar za kulturu i informisanje</t>
  </si>
  <si>
    <t>Interventna sredstva za održavanje objekata kolektivnog stanovanja</t>
  </si>
  <si>
    <t>1.1.11.</t>
  </si>
  <si>
    <t>1.1.12.</t>
  </si>
  <si>
    <t>1.3.3.1.</t>
  </si>
  <si>
    <t>Prihodi od indirektnih poreza na ime finan.autocesta i dr.cesta u FBiH</t>
  </si>
  <si>
    <t xml:space="preserve">  </t>
  </si>
  <si>
    <t xml:space="preserve">                                     Na osnovu člana 32. do 66. Zakona o budžetima Federacije Bosne i Hercegovine</t>
  </si>
  <si>
    <t xml:space="preserve"> ("Službene  novine  Federacije  Bosne  i  Hercegovine" broj 102/13,9/14,13/14,8/15,91/15,102/15 i     </t>
  </si>
  <si>
    <t xml:space="preserve">104/16), člana 12. Zakona o pripadnosti  javnih  prihoda  Federacije  Bosne  i  Hercegovine ("Službene   </t>
  </si>
  <si>
    <t xml:space="preserve">novine Federacije Bosne i Hercegovine" broj 22/06 i 22/09) i člana 22. (stav 1. tačka 3) Statuta općine  </t>
  </si>
  <si>
    <t xml:space="preserve">               </t>
  </si>
  <si>
    <t xml:space="preserve">                                                  BUDŽET OPĆINE VISOKO</t>
  </si>
  <si>
    <t xml:space="preserve">                                                  I. OPĆI DIO</t>
  </si>
  <si>
    <t xml:space="preserve">                                                  član 1.</t>
  </si>
  <si>
    <t xml:space="preserve">                                                (sadržaj)</t>
  </si>
  <si>
    <t>BUDŽETSKA  SREDSTVA</t>
  </si>
  <si>
    <t>IZNOS</t>
  </si>
  <si>
    <t>RASHODI I IZDACI</t>
  </si>
  <si>
    <t>VIŠAK/MANJAK</t>
  </si>
  <si>
    <t xml:space="preserve">                                                  član 2.</t>
  </si>
  <si>
    <t xml:space="preserve">                                                (prihodi i rashodi)</t>
  </si>
  <si>
    <t xml:space="preserve">godinu kako slijedi:                                                                                                                          </t>
  </si>
  <si>
    <t xml:space="preserve">                                                  ZA 2019.GODINU</t>
  </si>
  <si>
    <t>Budžet općine Visoko (u daljem tekstu Budžet) za 2019.godinu sastoji se od:</t>
  </si>
  <si>
    <t xml:space="preserve">Prihodi i primici, rashodi i izdaci po grupama utvrđuju se u bilansu prihoda i izdataka za 2019. </t>
  </si>
  <si>
    <t>član 3.</t>
  </si>
  <si>
    <t>(izdaci po budžetskim korisnicima)</t>
  </si>
  <si>
    <t>član 4.</t>
  </si>
  <si>
    <t>(korištenje tekuće rezerve)</t>
  </si>
  <si>
    <t>o budžetima Federacije Bosne i Hercegovine ("Službene novine Federacije Bosne i Hercegovine" broj 102/13,9/14,13/14,8/15,91/15,102/15 i 104/16)</t>
  </si>
  <si>
    <t>član 5.</t>
  </si>
  <si>
    <t>(završne odredbe)</t>
  </si>
  <si>
    <t xml:space="preserve">PREDSJEDAVAJUĆI </t>
  </si>
  <si>
    <t>OPĆINSKOG VIJEĆA</t>
  </si>
  <si>
    <t>Bajro Fejzić</t>
  </si>
  <si>
    <t>Budžet stupa na snagu danom objavljivanja u Službenom glasniku općine Visoko, a primjenjivat će se od 01.01.2019.godine.</t>
  </si>
  <si>
    <t>Izdaci za Programe komunalnih djelatnosti (Program)</t>
  </si>
  <si>
    <t>Ulaganja u javno dobro vodovodne i kanalizacione mreže</t>
  </si>
  <si>
    <t>.1091</t>
  </si>
  <si>
    <t>Transferi za sufinan.rada hitne med.pomoći i higijensko-epidemiološke službe u JU Dom zdravlja</t>
  </si>
  <si>
    <t>Transfer JU Dom zdravlja za sufinansiranje mamografskih pregleda</t>
  </si>
  <si>
    <t>PRIJEDLOG  BUDŽETA 2019.g</t>
  </si>
  <si>
    <t xml:space="preserve">U tekuću rezervu u 2019.godini izdvojit će se iznos od 30.000,00 KM ili 0,17 % od ukupnih izdataka,a koristit će se u skladu sa članom 60. i 61. Zakona </t>
  </si>
  <si>
    <t xml:space="preserve">UKUPNI PRIHODI </t>
  </si>
  <si>
    <t>PRIHODI I PRIMICI</t>
  </si>
  <si>
    <t>Izdaci u Budžetu za 2019.godinu u iznosu od 16.720.000,00 KM raspoređuje se po korisnicima u Posebnom dijelu Budžeta kako slijedi:</t>
  </si>
  <si>
    <t>Visoko ("Službeni glasnik  općine Visoko" broj 1/11,8/13 i 11/18), Općinsko vijeće Visoko na 25.sjednici</t>
  </si>
  <si>
    <t>održanoj 21.12.2018.godine, donosi:</t>
  </si>
  <si>
    <t xml:space="preserve"> BUDŽETA ZA 2019.g</t>
  </si>
  <si>
    <t>Broj: 01/1-02-356/18</t>
  </si>
  <si>
    <t>Datum: 21.12.2018.godine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</si>
</sst>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2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3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3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3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3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4" fillId="0" borderId="0" xfId="0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/>
    <xf numFmtId="3" fontId="2" fillId="2" borderId="5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6" fillId="2" borderId="5" xfId="1" applyNumberFormat="1" applyFont="1" applyBorder="1" applyAlignment="1">
      <alignment wrapText="1"/>
    </xf>
    <xf numFmtId="0" fontId="16" fillId="2" borderId="5" xfId="1" applyNumberFormat="1" applyFont="1" applyBorder="1" applyAlignment="1">
      <alignment horizontal="center" wrapText="1"/>
    </xf>
    <xf numFmtId="0" fontId="17" fillId="0" borderId="0" xfId="0" applyFont="1"/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18" fillId="0" borderId="0" xfId="0" applyFont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NumberForma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13" fillId="0" borderId="0" xfId="0" applyNumberFormat="1" applyFont="1"/>
    <xf numFmtId="4" fontId="0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10" fillId="0" borderId="10" xfId="0" applyNumberFormat="1" applyFont="1" applyBorder="1" applyAlignment="1">
      <alignment horizontal="right"/>
    </xf>
    <xf numFmtId="3" fontId="10" fillId="0" borderId="8" xfId="0" applyNumberFormat="1" applyFont="1" applyBorder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3" fontId="0" fillId="0" borderId="10" xfId="0" applyNumberFormat="1" applyBorder="1"/>
    <xf numFmtId="3" fontId="0" fillId="0" borderId="0" xfId="0" applyNumberFormat="1" applyBorder="1"/>
    <xf numFmtId="0" fontId="0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Font="1" applyAlignment="1">
      <alignment horizontal="center"/>
    </xf>
    <xf numFmtId="3" fontId="13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zoomScale="150" zoomScaleNormal="150" workbookViewId="0">
      <selection activeCell="A11" sqref="A11"/>
    </sheetView>
  </sheetViews>
  <sheetFormatPr defaultRowHeight="15"/>
  <cols>
    <col min="1" max="1" width="6.140625" customWidth="1"/>
    <col min="2" max="2" width="34.85546875" customWidth="1"/>
    <col min="3" max="3" width="24.7109375" customWidth="1"/>
    <col min="4" max="4" width="10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5" ht="15.75">
      <c r="E1" s="74"/>
    </row>
    <row r="3" spans="1:5">
      <c r="E3" s="70"/>
    </row>
    <row r="4" spans="1:5">
      <c r="C4" s="96"/>
    </row>
    <row r="5" spans="1:5" s="58" customFormat="1" ht="12.75">
      <c r="A5" s="58" t="s">
        <v>418</v>
      </c>
    </row>
    <row r="6" spans="1:5" s="73" customFormat="1">
      <c r="A6" t="s">
        <v>419</v>
      </c>
    </row>
    <row r="7" spans="1:5" s="73" customFormat="1">
      <c r="A7" t="s">
        <v>420</v>
      </c>
    </row>
    <row r="8" spans="1:5" s="73" customFormat="1">
      <c r="A8" t="s">
        <v>421</v>
      </c>
    </row>
    <row r="9" spans="1:5" s="73" customFormat="1">
      <c r="A9" t="s">
        <v>422</v>
      </c>
    </row>
    <row r="10" spans="1:5" s="73" customFormat="1">
      <c r="A10" t="s">
        <v>459</v>
      </c>
    </row>
    <row r="11" spans="1:5" s="73" customFormat="1">
      <c r="A11" t="s">
        <v>460</v>
      </c>
    </row>
    <row r="13" spans="1:5" s="70" customFormat="1" ht="18.75">
      <c r="A13" s="70" t="s">
        <v>423</v>
      </c>
      <c r="B13" s="97" t="s">
        <v>424</v>
      </c>
    </row>
    <row r="14" spans="1:5" s="70" customFormat="1" ht="18.75">
      <c r="B14" s="97" t="s">
        <v>435</v>
      </c>
    </row>
    <row r="15" spans="1:5" s="70" customFormat="1">
      <c r="B15" s="96"/>
    </row>
    <row r="16" spans="1:5" s="70" customFormat="1">
      <c r="B16" s="96" t="s">
        <v>425</v>
      </c>
    </row>
    <row r="18" spans="1:4">
      <c r="B18" s="98" t="s">
        <v>426</v>
      </c>
    </row>
    <row r="19" spans="1:4">
      <c r="B19" s="98" t="s">
        <v>427</v>
      </c>
    </row>
    <row r="22" spans="1:4" s="46" customFormat="1">
      <c r="A22" s="46" t="s">
        <v>436</v>
      </c>
    </row>
    <row r="23" spans="1:4" s="46" customFormat="1"/>
    <row r="24" spans="1:4" ht="29.25" customHeight="1">
      <c r="A24" s="99"/>
      <c r="B24" s="100" t="s">
        <v>428</v>
      </c>
      <c r="C24" s="101" t="s">
        <v>429</v>
      </c>
      <c r="D24" s="102"/>
    </row>
    <row r="25" spans="1:4">
      <c r="A25" s="99"/>
      <c r="B25" s="103"/>
      <c r="C25" s="101"/>
      <c r="D25" s="102"/>
    </row>
    <row r="26" spans="1:4">
      <c r="A26" s="104"/>
      <c r="B26" s="105" t="s">
        <v>457</v>
      </c>
      <c r="C26" s="106">
        <v>16720000</v>
      </c>
      <c r="D26" s="107"/>
    </row>
    <row r="27" spans="1:4">
      <c r="A27" s="104"/>
      <c r="B27" s="105"/>
      <c r="C27" s="106"/>
      <c r="D27" s="107"/>
    </row>
    <row r="28" spans="1:4">
      <c r="A28" s="104"/>
      <c r="B28" s="105" t="s">
        <v>430</v>
      </c>
      <c r="C28" s="106">
        <v>16720000</v>
      </c>
      <c r="D28" s="107"/>
    </row>
    <row r="29" spans="1:4">
      <c r="A29" s="104"/>
      <c r="B29" s="105"/>
      <c r="C29" s="106"/>
      <c r="D29" s="107"/>
    </row>
    <row r="30" spans="1:4">
      <c r="A30" s="104"/>
      <c r="B30" s="105" t="s">
        <v>431</v>
      </c>
      <c r="C30" s="106">
        <v>0</v>
      </c>
      <c r="D30" s="107"/>
    </row>
    <row r="34" spans="1:2">
      <c r="B34" s="98" t="s">
        <v>432</v>
      </c>
    </row>
    <row r="35" spans="1:2">
      <c r="B35" s="98" t="s">
        <v>433</v>
      </c>
    </row>
    <row r="36" spans="1:2">
      <c r="B36" s="98"/>
    </row>
    <row r="37" spans="1:2">
      <c r="B37" s="98"/>
    </row>
    <row r="38" spans="1:2">
      <c r="A38" t="s">
        <v>437</v>
      </c>
    </row>
    <row r="39" spans="1:2">
      <c r="A39" t="s">
        <v>434</v>
      </c>
    </row>
    <row r="45" spans="1:2">
      <c r="B45">
        <v>1</v>
      </c>
    </row>
  </sheetData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106"/>
  <sheetViews>
    <sheetView topLeftCell="A73" zoomScale="120" zoomScaleNormal="120" workbookViewId="0">
      <selection activeCell="G7" sqref="G7"/>
    </sheetView>
  </sheetViews>
  <sheetFormatPr defaultRowHeight="15"/>
  <cols>
    <col min="1" max="1" width="6.85546875" style="42" customWidth="1"/>
    <col min="2" max="2" width="6.7109375" style="42" customWidth="1"/>
    <col min="3" max="3" width="7" style="42" customWidth="1"/>
    <col min="4" max="4" width="6.5703125" style="43" customWidth="1"/>
    <col min="5" max="5" width="71.140625" style="44" customWidth="1"/>
    <col min="6" max="6" width="12.5703125" style="45" hidden="1" customWidth="1"/>
    <col min="7" max="7" width="18" style="88" customWidth="1"/>
    <col min="241" max="241" width="6.85546875" customWidth="1"/>
    <col min="242" max="242" width="6.7109375" customWidth="1"/>
    <col min="243" max="243" width="7.85546875" customWidth="1"/>
    <col min="244" max="244" width="6.5703125" customWidth="1"/>
    <col min="245" max="245" width="59.85546875" customWidth="1"/>
    <col min="246" max="246" width="12.28515625" customWidth="1"/>
    <col min="247" max="247" width="10.85546875" customWidth="1"/>
    <col min="248" max="248" width="12" customWidth="1"/>
    <col min="249" max="249" width="10.140625" customWidth="1"/>
    <col min="497" max="497" width="6.85546875" customWidth="1"/>
    <col min="498" max="498" width="6.7109375" customWidth="1"/>
    <col min="499" max="499" width="7.85546875" customWidth="1"/>
    <col min="500" max="500" width="6.5703125" customWidth="1"/>
    <col min="501" max="501" width="59.85546875" customWidth="1"/>
    <col min="502" max="502" width="12.28515625" customWidth="1"/>
    <col min="503" max="503" width="10.85546875" customWidth="1"/>
    <col min="504" max="504" width="12" customWidth="1"/>
    <col min="505" max="505" width="10.140625" customWidth="1"/>
    <col min="753" max="753" width="6.85546875" customWidth="1"/>
    <col min="754" max="754" width="6.7109375" customWidth="1"/>
    <col min="755" max="755" width="7.85546875" customWidth="1"/>
    <col min="756" max="756" width="6.5703125" customWidth="1"/>
    <col min="757" max="757" width="59.85546875" customWidth="1"/>
    <col min="758" max="758" width="12.28515625" customWidth="1"/>
    <col min="759" max="759" width="10.85546875" customWidth="1"/>
    <col min="760" max="760" width="12" customWidth="1"/>
    <col min="761" max="761" width="10.140625" customWidth="1"/>
    <col min="1009" max="1009" width="6.85546875" customWidth="1"/>
    <col min="1010" max="1010" width="6.7109375" customWidth="1"/>
    <col min="1011" max="1011" width="7.85546875" customWidth="1"/>
    <col min="1012" max="1012" width="6.5703125" customWidth="1"/>
    <col min="1013" max="1013" width="59.85546875" customWidth="1"/>
    <col min="1014" max="1014" width="12.28515625" customWidth="1"/>
    <col min="1015" max="1015" width="10.85546875" customWidth="1"/>
    <col min="1016" max="1016" width="12" customWidth="1"/>
    <col min="1017" max="1017" width="10.140625" customWidth="1"/>
    <col min="1265" max="1265" width="6.85546875" customWidth="1"/>
    <col min="1266" max="1266" width="6.7109375" customWidth="1"/>
    <col min="1267" max="1267" width="7.85546875" customWidth="1"/>
    <col min="1268" max="1268" width="6.5703125" customWidth="1"/>
    <col min="1269" max="1269" width="59.85546875" customWidth="1"/>
    <col min="1270" max="1270" width="12.28515625" customWidth="1"/>
    <col min="1271" max="1271" width="10.85546875" customWidth="1"/>
    <col min="1272" max="1272" width="12" customWidth="1"/>
    <col min="1273" max="1273" width="10.140625" customWidth="1"/>
    <col min="1521" max="1521" width="6.85546875" customWidth="1"/>
    <col min="1522" max="1522" width="6.7109375" customWidth="1"/>
    <col min="1523" max="1523" width="7.85546875" customWidth="1"/>
    <col min="1524" max="1524" width="6.5703125" customWidth="1"/>
    <col min="1525" max="1525" width="59.85546875" customWidth="1"/>
    <col min="1526" max="1526" width="12.28515625" customWidth="1"/>
    <col min="1527" max="1527" width="10.85546875" customWidth="1"/>
    <col min="1528" max="1528" width="12" customWidth="1"/>
    <col min="1529" max="1529" width="10.140625" customWidth="1"/>
    <col min="1777" max="1777" width="6.85546875" customWidth="1"/>
    <col min="1778" max="1778" width="6.7109375" customWidth="1"/>
    <col min="1779" max="1779" width="7.85546875" customWidth="1"/>
    <col min="1780" max="1780" width="6.5703125" customWidth="1"/>
    <col min="1781" max="1781" width="59.85546875" customWidth="1"/>
    <col min="1782" max="1782" width="12.28515625" customWidth="1"/>
    <col min="1783" max="1783" width="10.85546875" customWidth="1"/>
    <col min="1784" max="1784" width="12" customWidth="1"/>
    <col min="1785" max="1785" width="10.140625" customWidth="1"/>
    <col min="2033" max="2033" width="6.85546875" customWidth="1"/>
    <col min="2034" max="2034" width="6.7109375" customWidth="1"/>
    <col min="2035" max="2035" width="7.85546875" customWidth="1"/>
    <col min="2036" max="2036" width="6.5703125" customWidth="1"/>
    <col min="2037" max="2037" width="59.85546875" customWidth="1"/>
    <col min="2038" max="2038" width="12.28515625" customWidth="1"/>
    <col min="2039" max="2039" width="10.85546875" customWidth="1"/>
    <col min="2040" max="2040" width="12" customWidth="1"/>
    <col min="2041" max="2041" width="10.140625" customWidth="1"/>
    <col min="2289" max="2289" width="6.85546875" customWidth="1"/>
    <col min="2290" max="2290" width="6.7109375" customWidth="1"/>
    <col min="2291" max="2291" width="7.85546875" customWidth="1"/>
    <col min="2292" max="2292" width="6.5703125" customWidth="1"/>
    <col min="2293" max="2293" width="59.85546875" customWidth="1"/>
    <col min="2294" max="2294" width="12.28515625" customWidth="1"/>
    <col min="2295" max="2295" width="10.85546875" customWidth="1"/>
    <col min="2296" max="2296" width="12" customWidth="1"/>
    <col min="2297" max="2297" width="10.140625" customWidth="1"/>
    <col min="2545" max="2545" width="6.85546875" customWidth="1"/>
    <col min="2546" max="2546" width="6.7109375" customWidth="1"/>
    <col min="2547" max="2547" width="7.85546875" customWidth="1"/>
    <col min="2548" max="2548" width="6.5703125" customWidth="1"/>
    <col min="2549" max="2549" width="59.85546875" customWidth="1"/>
    <col min="2550" max="2550" width="12.28515625" customWidth="1"/>
    <col min="2551" max="2551" width="10.85546875" customWidth="1"/>
    <col min="2552" max="2552" width="12" customWidth="1"/>
    <col min="2553" max="2553" width="10.140625" customWidth="1"/>
    <col min="2801" max="2801" width="6.85546875" customWidth="1"/>
    <col min="2802" max="2802" width="6.7109375" customWidth="1"/>
    <col min="2803" max="2803" width="7.85546875" customWidth="1"/>
    <col min="2804" max="2804" width="6.5703125" customWidth="1"/>
    <col min="2805" max="2805" width="59.85546875" customWidth="1"/>
    <col min="2806" max="2806" width="12.28515625" customWidth="1"/>
    <col min="2807" max="2807" width="10.85546875" customWidth="1"/>
    <col min="2808" max="2808" width="12" customWidth="1"/>
    <col min="2809" max="2809" width="10.140625" customWidth="1"/>
    <col min="3057" max="3057" width="6.85546875" customWidth="1"/>
    <col min="3058" max="3058" width="6.7109375" customWidth="1"/>
    <col min="3059" max="3059" width="7.85546875" customWidth="1"/>
    <col min="3060" max="3060" width="6.5703125" customWidth="1"/>
    <col min="3061" max="3061" width="59.85546875" customWidth="1"/>
    <col min="3062" max="3062" width="12.28515625" customWidth="1"/>
    <col min="3063" max="3063" width="10.85546875" customWidth="1"/>
    <col min="3064" max="3064" width="12" customWidth="1"/>
    <col min="3065" max="3065" width="10.140625" customWidth="1"/>
    <col min="3313" max="3313" width="6.85546875" customWidth="1"/>
    <col min="3314" max="3314" width="6.7109375" customWidth="1"/>
    <col min="3315" max="3315" width="7.85546875" customWidth="1"/>
    <col min="3316" max="3316" width="6.5703125" customWidth="1"/>
    <col min="3317" max="3317" width="59.85546875" customWidth="1"/>
    <col min="3318" max="3318" width="12.28515625" customWidth="1"/>
    <col min="3319" max="3319" width="10.85546875" customWidth="1"/>
    <col min="3320" max="3320" width="12" customWidth="1"/>
    <col min="3321" max="3321" width="10.140625" customWidth="1"/>
    <col min="3569" max="3569" width="6.85546875" customWidth="1"/>
    <col min="3570" max="3570" width="6.7109375" customWidth="1"/>
    <col min="3571" max="3571" width="7.85546875" customWidth="1"/>
    <col min="3572" max="3572" width="6.5703125" customWidth="1"/>
    <col min="3573" max="3573" width="59.85546875" customWidth="1"/>
    <col min="3574" max="3574" width="12.28515625" customWidth="1"/>
    <col min="3575" max="3575" width="10.85546875" customWidth="1"/>
    <col min="3576" max="3576" width="12" customWidth="1"/>
    <col min="3577" max="3577" width="10.140625" customWidth="1"/>
    <col min="3825" max="3825" width="6.85546875" customWidth="1"/>
    <col min="3826" max="3826" width="6.7109375" customWidth="1"/>
    <col min="3827" max="3827" width="7.85546875" customWidth="1"/>
    <col min="3828" max="3828" width="6.5703125" customWidth="1"/>
    <col min="3829" max="3829" width="59.85546875" customWidth="1"/>
    <col min="3830" max="3830" width="12.28515625" customWidth="1"/>
    <col min="3831" max="3831" width="10.85546875" customWidth="1"/>
    <col min="3832" max="3832" width="12" customWidth="1"/>
    <col min="3833" max="3833" width="10.140625" customWidth="1"/>
    <col min="4081" max="4081" width="6.85546875" customWidth="1"/>
    <col min="4082" max="4082" width="6.7109375" customWidth="1"/>
    <col min="4083" max="4083" width="7.85546875" customWidth="1"/>
    <col min="4084" max="4084" width="6.5703125" customWidth="1"/>
    <col min="4085" max="4085" width="59.85546875" customWidth="1"/>
    <col min="4086" max="4086" width="12.28515625" customWidth="1"/>
    <col min="4087" max="4087" width="10.85546875" customWidth="1"/>
    <col min="4088" max="4088" width="12" customWidth="1"/>
    <col min="4089" max="4089" width="10.140625" customWidth="1"/>
    <col min="4337" max="4337" width="6.85546875" customWidth="1"/>
    <col min="4338" max="4338" width="6.7109375" customWidth="1"/>
    <col min="4339" max="4339" width="7.85546875" customWidth="1"/>
    <col min="4340" max="4340" width="6.5703125" customWidth="1"/>
    <col min="4341" max="4341" width="59.85546875" customWidth="1"/>
    <col min="4342" max="4342" width="12.28515625" customWidth="1"/>
    <col min="4343" max="4343" width="10.85546875" customWidth="1"/>
    <col min="4344" max="4344" width="12" customWidth="1"/>
    <col min="4345" max="4345" width="10.140625" customWidth="1"/>
    <col min="4593" max="4593" width="6.85546875" customWidth="1"/>
    <col min="4594" max="4594" width="6.7109375" customWidth="1"/>
    <col min="4595" max="4595" width="7.85546875" customWidth="1"/>
    <col min="4596" max="4596" width="6.5703125" customWidth="1"/>
    <col min="4597" max="4597" width="59.85546875" customWidth="1"/>
    <col min="4598" max="4598" width="12.28515625" customWidth="1"/>
    <col min="4599" max="4599" width="10.85546875" customWidth="1"/>
    <col min="4600" max="4600" width="12" customWidth="1"/>
    <col min="4601" max="4601" width="10.140625" customWidth="1"/>
    <col min="4849" max="4849" width="6.85546875" customWidth="1"/>
    <col min="4850" max="4850" width="6.7109375" customWidth="1"/>
    <col min="4851" max="4851" width="7.85546875" customWidth="1"/>
    <col min="4852" max="4852" width="6.5703125" customWidth="1"/>
    <col min="4853" max="4853" width="59.85546875" customWidth="1"/>
    <col min="4854" max="4854" width="12.28515625" customWidth="1"/>
    <col min="4855" max="4855" width="10.85546875" customWidth="1"/>
    <col min="4856" max="4856" width="12" customWidth="1"/>
    <col min="4857" max="4857" width="10.140625" customWidth="1"/>
    <col min="5105" max="5105" width="6.85546875" customWidth="1"/>
    <col min="5106" max="5106" width="6.7109375" customWidth="1"/>
    <col min="5107" max="5107" width="7.85546875" customWidth="1"/>
    <col min="5108" max="5108" width="6.5703125" customWidth="1"/>
    <col min="5109" max="5109" width="59.85546875" customWidth="1"/>
    <col min="5110" max="5110" width="12.28515625" customWidth="1"/>
    <col min="5111" max="5111" width="10.85546875" customWidth="1"/>
    <col min="5112" max="5112" width="12" customWidth="1"/>
    <col min="5113" max="5113" width="10.140625" customWidth="1"/>
    <col min="5361" max="5361" width="6.85546875" customWidth="1"/>
    <col min="5362" max="5362" width="6.7109375" customWidth="1"/>
    <col min="5363" max="5363" width="7.85546875" customWidth="1"/>
    <col min="5364" max="5364" width="6.5703125" customWidth="1"/>
    <col min="5365" max="5365" width="59.85546875" customWidth="1"/>
    <col min="5366" max="5366" width="12.28515625" customWidth="1"/>
    <col min="5367" max="5367" width="10.85546875" customWidth="1"/>
    <col min="5368" max="5368" width="12" customWidth="1"/>
    <col min="5369" max="5369" width="10.140625" customWidth="1"/>
    <col min="5617" max="5617" width="6.85546875" customWidth="1"/>
    <col min="5618" max="5618" width="6.7109375" customWidth="1"/>
    <col min="5619" max="5619" width="7.85546875" customWidth="1"/>
    <col min="5620" max="5620" width="6.5703125" customWidth="1"/>
    <col min="5621" max="5621" width="59.85546875" customWidth="1"/>
    <col min="5622" max="5622" width="12.28515625" customWidth="1"/>
    <col min="5623" max="5623" width="10.85546875" customWidth="1"/>
    <col min="5624" max="5624" width="12" customWidth="1"/>
    <col min="5625" max="5625" width="10.140625" customWidth="1"/>
    <col min="5873" max="5873" width="6.85546875" customWidth="1"/>
    <col min="5874" max="5874" width="6.7109375" customWidth="1"/>
    <col min="5875" max="5875" width="7.85546875" customWidth="1"/>
    <col min="5876" max="5876" width="6.5703125" customWidth="1"/>
    <col min="5877" max="5877" width="59.85546875" customWidth="1"/>
    <col min="5878" max="5878" width="12.28515625" customWidth="1"/>
    <col min="5879" max="5879" width="10.85546875" customWidth="1"/>
    <col min="5880" max="5880" width="12" customWidth="1"/>
    <col min="5881" max="5881" width="10.140625" customWidth="1"/>
    <col min="6129" max="6129" width="6.85546875" customWidth="1"/>
    <col min="6130" max="6130" width="6.7109375" customWidth="1"/>
    <col min="6131" max="6131" width="7.85546875" customWidth="1"/>
    <col min="6132" max="6132" width="6.5703125" customWidth="1"/>
    <col min="6133" max="6133" width="59.85546875" customWidth="1"/>
    <col min="6134" max="6134" width="12.28515625" customWidth="1"/>
    <col min="6135" max="6135" width="10.85546875" customWidth="1"/>
    <col min="6136" max="6136" width="12" customWidth="1"/>
    <col min="6137" max="6137" width="10.140625" customWidth="1"/>
    <col min="6385" max="6385" width="6.85546875" customWidth="1"/>
    <col min="6386" max="6386" width="6.7109375" customWidth="1"/>
    <col min="6387" max="6387" width="7.85546875" customWidth="1"/>
    <col min="6388" max="6388" width="6.5703125" customWidth="1"/>
    <col min="6389" max="6389" width="59.85546875" customWidth="1"/>
    <col min="6390" max="6390" width="12.28515625" customWidth="1"/>
    <col min="6391" max="6391" width="10.85546875" customWidth="1"/>
    <col min="6392" max="6392" width="12" customWidth="1"/>
    <col min="6393" max="6393" width="10.140625" customWidth="1"/>
    <col min="6641" max="6641" width="6.85546875" customWidth="1"/>
    <col min="6642" max="6642" width="6.7109375" customWidth="1"/>
    <col min="6643" max="6643" width="7.85546875" customWidth="1"/>
    <col min="6644" max="6644" width="6.5703125" customWidth="1"/>
    <col min="6645" max="6645" width="59.85546875" customWidth="1"/>
    <col min="6646" max="6646" width="12.28515625" customWidth="1"/>
    <col min="6647" max="6647" width="10.85546875" customWidth="1"/>
    <col min="6648" max="6648" width="12" customWidth="1"/>
    <col min="6649" max="6649" width="10.140625" customWidth="1"/>
    <col min="6897" max="6897" width="6.85546875" customWidth="1"/>
    <col min="6898" max="6898" width="6.7109375" customWidth="1"/>
    <col min="6899" max="6899" width="7.85546875" customWidth="1"/>
    <col min="6900" max="6900" width="6.5703125" customWidth="1"/>
    <col min="6901" max="6901" width="59.85546875" customWidth="1"/>
    <col min="6902" max="6902" width="12.28515625" customWidth="1"/>
    <col min="6903" max="6903" width="10.85546875" customWidth="1"/>
    <col min="6904" max="6904" width="12" customWidth="1"/>
    <col min="6905" max="6905" width="10.140625" customWidth="1"/>
    <col min="7153" max="7153" width="6.85546875" customWidth="1"/>
    <col min="7154" max="7154" width="6.7109375" customWidth="1"/>
    <col min="7155" max="7155" width="7.85546875" customWidth="1"/>
    <col min="7156" max="7156" width="6.5703125" customWidth="1"/>
    <col min="7157" max="7157" width="59.85546875" customWidth="1"/>
    <col min="7158" max="7158" width="12.28515625" customWidth="1"/>
    <col min="7159" max="7159" width="10.85546875" customWidth="1"/>
    <col min="7160" max="7160" width="12" customWidth="1"/>
    <col min="7161" max="7161" width="10.140625" customWidth="1"/>
    <col min="7409" max="7409" width="6.85546875" customWidth="1"/>
    <col min="7410" max="7410" width="6.7109375" customWidth="1"/>
    <col min="7411" max="7411" width="7.85546875" customWidth="1"/>
    <col min="7412" max="7412" width="6.5703125" customWidth="1"/>
    <col min="7413" max="7413" width="59.85546875" customWidth="1"/>
    <col min="7414" max="7414" width="12.28515625" customWidth="1"/>
    <col min="7415" max="7415" width="10.85546875" customWidth="1"/>
    <col min="7416" max="7416" width="12" customWidth="1"/>
    <col min="7417" max="7417" width="10.140625" customWidth="1"/>
    <col min="7665" max="7665" width="6.85546875" customWidth="1"/>
    <col min="7666" max="7666" width="6.7109375" customWidth="1"/>
    <col min="7667" max="7667" width="7.85546875" customWidth="1"/>
    <col min="7668" max="7668" width="6.5703125" customWidth="1"/>
    <col min="7669" max="7669" width="59.85546875" customWidth="1"/>
    <col min="7670" max="7670" width="12.28515625" customWidth="1"/>
    <col min="7671" max="7671" width="10.85546875" customWidth="1"/>
    <col min="7672" max="7672" width="12" customWidth="1"/>
    <col min="7673" max="7673" width="10.140625" customWidth="1"/>
    <col min="7921" max="7921" width="6.85546875" customWidth="1"/>
    <col min="7922" max="7922" width="6.7109375" customWidth="1"/>
    <col min="7923" max="7923" width="7.85546875" customWidth="1"/>
    <col min="7924" max="7924" width="6.5703125" customWidth="1"/>
    <col min="7925" max="7925" width="59.85546875" customWidth="1"/>
    <col min="7926" max="7926" width="12.28515625" customWidth="1"/>
    <col min="7927" max="7927" width="10.85546875" customWidth="1"/>
    <col min="7928" max="7928" width="12" customWidth="1"/>
    <col min="7929" max="7929" width="10.140625" customWidth="1"/>
    <col min="8177" max="8177" width="6.85546875" customWidth="1"/>
    <col min="8178" max="8178" width="6.7109375" customWidth="1"/>
    <col min="8179" max="8179" width="7.85546875" customWidth="1"/>
    <col min="8180" max="8180" width="6.5703125" customWidth="1"/>
    <col min="8181" max="8181" width="59.85546875" customWidth="1"/>
    <col min="8182" max="8182" width="12.28515625" customWidth="1"/>
    <col min="8183" max="8183" width="10.85546875" customWidth="1"/>
    <col min="8184" max="8184" width="12" customWidth="1"/>
    <col min="8185" max="8185" width="10.140625" customWidth="1"/>
    <col min="8433" max="8433" width="6.85546875" customWidth="1"/>
    <col min="8434" max="8434" width="6.7109375" customWidth="1"/>
    <col min="8435" max="8435" width="7.85546875" customWidth="1"/>
    <col min="8436" max="8436" width="6.5703125" customWidth="1"/>
    <col min="8437" max="8437" width="59.85546875" customWidth="1"/>
    <col min="8438" max="8438" width="12.28515625" customWidth="1"/>
    <col min="8439" max="8439" width="10.85546875" customWidth="1"/>
    <col min="8440" max="8440" width="12" customWidth="1"/>
    <col min="8441" max="8441" width="10.140625" customWidth="1"/>
    <col min="8689" max="8689" width="6.85546875" customWidth="1"/>
    <col min="8690" max="8690" width="6.7109375" customWidth="1"/>
    <col min="8691" max="8691" width="7.85546875" customWidth="1"/>
    <col min="8692" max="8692" width="6.5703125" customWidth="1"/>
    <col min="8693" max="8693" width="59.85546875" customWidth="1"/>
    <col min="8694" max="8694" width="12.28515625" customWidth="1"/>
    <col min="8695" max="8695" width="10.85546875" customWidth="1"/>
    <col min="8696" max="8696" width="12" customWidth="1"/>
    <col min="8697" max="8697" width="10.140625" customWidth="1"/>
    <col min="8945" max="8945" width="6.85546875" customWidth="1"/>
    <col min="8946" max="8946" width="6.7109375" customWidth="1"/>
    <col min="8947" max="8947" width="7.85546875" customWidth="1"/>
    <col min="8948" max="8948" width="6.5703125" customWidth="1"/>
    <col min="8949" max="8949" width="59.85546875" customWidth="1"/>
    <col min="8950" max="8950" width="12.28515625" customWidth="1"/>
    <col min="8951" max="8951" width="10.85546875" customWidth="1"/>
    <col min="8952" max="8952" width="12" customWidth="1"/>
    <col min="8953" max="8953" width="10.140625" customWidth="1"/>
    <col min="9201" max="9201" width="6.85546875" customWidth="1"/>
    <col min="9202" max="9202" width="6.7109375" customWidth="1"/>
    <col min="9203" max="9203" width="7.85546875" customWidth="1"/>
    <col min="9204" max="9204" width="6.5703125" customWidth="1"/>
    <col min="9205" max="9205" width="59.85546875" customWidth="1"/>
    <col min="9206" max="9206" width="12.28515625" customWidth="1"/>
    <col min="9207" max="9207" width="10.85546875" customWidth="1"/>
    <col min="9208" max="9208" width="12" customWidth="1"/>
    <col min="9209" max="9209" width="10.140625" customWidth="1"/>
    <col min="9457" max="9457" width="6.85546875" customWidth="1"/>
    <col min="9458" max="9458" width="6.7109375" customWidth="1"/>
    <col min="9459" max="9459" width="7.85546875" customWidth="1"/>
    <col min="9460" max="9460" width="6.5703125" customWidth="1"/>
    <col min="9461" max="9461" width="59.85546875" customWidth="1"/>
    <col min="9462" max="9462" width="12.28515625" customWidth="1"/>
    <col min="9463" max="9463" width="10.85546875" customWidth="1"/>
    <col min="9464" max="9464" width="12" customWidth="1"/>
    <col min="9465" max="9465" width="10.140625" customWidth="1"/>
    <col min="9713" max="9713" width="6.85546875" customWidth="1"/>
    <col min="9714" max="9714" width="6.7109375" customWidth="1"/>
    <col min="9715" max="9715" width="7.85546875" customWidth="1"/>
    <col min="9716" max="9716" width="6.5703125" customWidth="1"/>
    <col min="9717" max="9717" width="59.85546875" customWidth="1"/>
    <col min="9718" max="9718" width="12.28515625" customWidth="1"/>
    <col min="9719" max="9719" width="10.85546875" customWidth="1"/>
    <col min="9720" max="9720" width="12" customWidth="1"/>
    <col min="9721" max="9721" width="10.140625" customWidth="1"/>
    <col min="9969" max="9969" width="6.85546875" customWidth="1"/>
    <col min="9970" max="9970" width="6.7109375" customWidth="1"/>
    <col min="9971" max="9971" width="7.85546875" customWidth="1"/>
    <col min="9972" max="9972" width="6.5703125" customWidth="1"/>
    <col min="9973" max="9973" width="59.85546875" customWidth="1"/>
    <col min="9974" max="9974" width="12.28515625" customWidth="1"/>
    <col min="9975" max="9975" width="10.85546875" customWidth="1"/>
    <col min="9976" max="9976" width="12" customWidth="1"/>
    <col min="9977" max="9977" width="10.140625" customWidth="1"/>
    <col min="10225" max="10225" width="6.85546875" customWidth="1"/>
    <col min="10226" max="10226" width="6.7109375" customWidth="1"/>
    <col min="10227" max="10227" width="7.85546875" customWidth="1"/>
    <col min="10228" max="10228" width="6.5703125" customWidth="1"/>
    <col min="10229" max="10229" width="59.85546875" customWidth="1"/>
    <col min="10230" max="10230" width="12.28515625" customWidth="1"/>
    <col min="10231" max="10231" width="10.85546875" customWidth="1"/>
    <col min="10232" max="10232" width="12" customWidth="1"/>
    <col min="10233" max="10233" width="10.140625" customWidth="1"/>
    <col min="10481" max="10481" width="6.85546875" customWidth="1"/>
    <col min="10482" max="10482" width="6.7109375" customWidth="1"/>
    <col min="10483" max="10483" width="7.85546875" customWidth="1"/>
    <col min="10484" max="10484" width="6.5703125" customWidth="1"/>
    <col min="10485" max="10485" width="59.85546875" customWidth="1"/>
    <col min="10486" max="10486" width="12.28515625" customWidth="1"/>
    <col min="10487" max="10487" width="10.85546875" customWidth="1"/>
    <col min="10488" max="10488" width="12" customWidth="1"/>
    <col min="10489" max="10489" width="10.140625" customWidth="1"/>
    <col min="10737" max="10737" width="6.85546875" customWidth="1"/>
    <col min="10738" max="10738" width="6.7109375" customWidth="1"/>
    <col min="10739" max="10739" width="7.85546875" customWidth="1"/>
    <col min="10740" max="10740" width="6.5703125" customWidth="1"/>
    <col min="10741" max="10741" width="59.85546875" customWidth="1"/>
    <col min="10742" max="10742" width="12.28515625" customWidth="1"/>
    <col min="10743" max="10743" width="10.85546875" customWidth="1"/>
    <col min="10744" max="10744" width="12" customWidth="1"/>
    <col min="10745" max="10745" width="10.140625" customWidth="1"/>
    <col min="10993" max="10993" width="6.85546875" customWidth="1"/>
    <col min="10994" max="10994" width="6.7109375" customWidth="1"/>
    <col min="10995" max="10995" width="7.85546875" customWidth="1"/>
    <col min="10996" max="10996" width="6.5703125" customWidth="1"/>
    <col min="10997" max="10997" width="59.85546875" customWidth="1"/>
    <col min="10998" max="10998" width="12.28515625" customWidth="1"/>
    <col min="10999" max="10999" width="10.85546875" customWidth="1"/>
    <col min="11000" max="11000" width="12" customWidth="1"/>
    <col min="11001" max="11001" width="10.140625" customWidth="1"/>
    <col min="11249" max="11249" width="6.85546875" customWidth="1"/>
    <col min="11250" max="11250" width="6.7109375" customWidth="1"/>
    <col min="11251" max="11251" width="7.85546875" customWidth="1"/>
    <col min="11252" max="11252" width="6.5703125" customWidth="1"/>
    <col min="11253" max="11253" width="59.85546875" customWidth="1"/>
    <col min="11254" max="11254" width="12.28515625" customWidth="1"/>
    <col min="11255" max="11255" width="10.85546875" customWidth="1"/>
    <col min="11256" max="11256" width="12" customWidth="1"/>
    <col min="11257" max="11257" width="10.140625" customWidth="1"/>
    <col min="11505" max="11505" width="6.85546875" customWidth="1"/>
    <col min="11506" max="11506" width="6.7109375" customWidth="1"/>
    <col min="11507" max="11507" width="7.85546875" customWidth="1"/>
    <col min="11508" max="11508" width="6.5703125" customWidth="1"/>
    <col min="11509" max="11509" width="59.85546875" customWidth="1"/>
    <col min="11510" max="11510" width="12.28515625" customWidth="1"/>
    <col min="11511" max="11511" width="10.85546875" customWidth="1"/>
    <col min="11512" max="11512" width="12" customWidth="1"/>
    <col min="11513" max="11513" width="10.140625" customWidth="1"/>
    <col min="11761" max="11761" width="6.85546875" customWidth="1"/>
    <col min="11762" max="11762" width="6.7109375" customWidth="1"/>
    <col min="11763" max="11763" width="7.85546875" customWidth="1"/>
    <col min="11764" max="11764" width="6.5703125" customWidth="1"/>
    <col min="11765" max="11765" width="59.85546875" customWidth="1"/>
    <col min="11766" max="11766" width="12.28515625" customWidth="1"/>
    <col min="11767" max="11767" width="10.85546875" customWidth="1"/>
    <col min="11768" max="11768" width="12" customWidth="1"/>
    <col min="11769" max="11769" width="10.140625" customWidth="1"/>
    <col min="12017" max="12017" width="6.85546875" customWidth="1"/>
    <col min="12018" max="12018" width="6.7109375" customWidth="1"/>
    <col min="12019" max="12019" width="7.85546875" customWidth="1"/>
    <col min="12020" max="12020" width="6.5703125" customWidth="1"/>
    <col min="12021" max="12021" width="59.85546875" customWidth="1"/>
    <col min="12022" max="12022" width="12.28515625" customWidth="1"/>
    <col min="12023" max="12023" width="10.85546875" customWidth="1"/>
    <col min="12024" max="12024" width="12" customWidth="1"/>
    <col min="12025" max="12025" width="10.140625" customWidth="1"/>
    <col min="12273" max="12273" width="6.85546875" customWidth="1"/>
    <col min="12274" max="12274" width="6.7109375" customWidth="1"/>
    <col min="12275" max="12275" width="7.85546875" customWidth="1"/>
    <col min="12276" max="12276" width="6.5703125" customWidth="1"/>
    <col min="12277" max="12277" width="59.85546875" customWidth="1"/>
    <col min="12278" max="12278" width="12.28515625" customWidth="1"/>
    <col min="12279" max="12279" width="10.85546875" customWidth="1"/>
    <col min="12280" max="12280" width="12" customWidth="1"/>
    <col min="12281" max="12281" width="10.140625" customWidth="1"/>
    <col min="12529" max="12529" width="6.85546875" customWidth="1"/>
    <col min="12530" max="12530" width="6.7109375" customWidth="1"/>
    <col min="12531" max="12531" width="7.85546875" customWidth="1"/>
    <col min="12532" max="12532" width="6.5703125" customWidth="1"/>
    <col min="12533" max="12533" width="59.85546875" customWidth="1"/>
    <col min="12534" max="12534" width="12.28515625" customWidth="1"/>
    <col min="12535" max="12535" width="10.85546875" customWidth="1"/>
    <col min="12536" max="12536" width="12" customWidth="1"/>
    <col min="12537" max="12537" width="10.140625" customWidth="1"/>
    <col min="12785" max="12785" width="6.85546875" customWidth="1"/>
    <col min="12786" max="12786" width="6.7109375" customWidth="1"/>
    <col min="12787" max="12787" width="7.85546875" customWidth="1"/>
    <col min="12788" max="12788" width="6.5703125" customWidth="1"/>
    <col min="12789" max="12789" width="59.85546875" customWidth="1"/>
    <col min="12790" max="12790" width="12.28515625" customWidth="1"/>
    <col min="12791" max="12791" width="10.85546875" customWidth="1"/>
    <col min="12792" max="12792" width="12" customWidth="1"/>
    <col min="12793" max="12793" width="10.140625" customWidth="1"/>
    <col min="13041" max="13041" width="6.85546875" customWidth="1"/>
    <col min="13042" max="13042" width="6.7109375" customWidth="1"/>
    <col min="13043" max="13043" width="7.85546875" customWidth="1"/>
    <col min="13044" max="13044" width="6.5703125" customWidth="1"/>
    <col min="13045" max="13045" width="59.85546875" customWidth="1"/>
    <col min="13046" max="13046" width="12.28515625" customWidth="1"/>
    <col min="13047" max="13047" width="10.85546875" customWidth="1"/>
    <col min="13048" max="13048" width="12" customWidth="1"/>
    <col min="13049" max="13049" width="10.140625" customWidth="1"/>
    <col min="13297" max="13297" width="6.85546875" customWidth="1"/>
    <col min="13298" max="13298" width="6.7109375" customWidth="1"/>
    <col min="13299" max="13299" width="7.85546875" customWidth="1"/>
    <col min="13300" max="13300" width="6.5703125" customWidth="1"/>
    <col min="13301" max="13301" width="59.85546875" customWidth="1"/>
    <col min="13302" max="13302" width="12.28515625" customWidth="1"/>
    <col min="13303" max="13303" width="10.85546875" customWidth="1"/>
    <col min="13304" max="13304" width="12" customWidth="1"/>
    <col min="13305" max="13305" width="10.140625" customWidth="1"/>
    <col min="13553" max="13553" width="6.85546875" customWidth="1"/>
    <col min="13554" max="13554" width="6.7109375" customWidth="1"/>
    <col min="13555" max="13555" width="7.85546875" customWidth="1"/>
    <col min="13556" max="13556" width="6.5703125" customWidth="1"/>
    <col min="13557" max="13557" width="59.85546875" customWidth="1"/>
    <col min="13558" max="13558" width="12.28515625" customWidth="1"/>
    <col min="13559" max="13559" width="10.85546875" customWidth="1"/>
    <col min="13560" max="13560" width="12" customWidth="1"/>
    <col min="13561" max="13561" width="10.140625" customWidth="1"/>
    <col min="13809" max="13809" width="6.85546875" customWidth="1"/>
    <col min="13810" max="13810" width="6.7109375" customWidth="1"/>
    <col min="13811" max="13811" width="7.85546875" customWidth="1"/>
    <col min="13812" max="13812" width="6.5703125" customWidth="1"/>
    <col min="13813" max="13813" width="59.85546875" customWidth="1"/>
    <col min="13814" max="13814" width="12.28515625" customWidth="1"/>
    <col min="13815" max="13815" width="10.85546875" customWidth="1"/>
    <col min="13816" max="13816" width="12" customWidth="1"/>
    <col min="13817" max="13817" width="10.140625" customWidth="1"/>
    <col min="14065" max="14065" width="6.85546875" customWidth="1"/>
    <col min="14066" max="14066" width="6.7109375" customWidth="1"/>
    <col min="14067" max="14067" width="7.85546875" customWidth="1"/>
    <col min="14068" max="14068" width="6.5703125" customWidth="1"/>
    <col min="14069" max="14069" width="59.85546875" customWidth="1"/>
    <col min="14070" max="14070" width="12.28515625" customWidth="1"/>
    <col min="14071" max="14071" width="10.85546875" customWidth="1"/>
    <col min="14072" max="14072" width="12" customWidth="1"/>
    <col min="14073" max="14073" width="10.140625" customWidth="1"/>
    <col min="14321" max="14321" width="6.85546875" customWidth="1"/>
    <col min="14322" max="14322" width="6.7109375" customWidth="1"/>
    <col min="14323" max="14323" width="7.85546875" customWidth="1"/>
    <col min="14324" max="14324" width="6.5703125" customWidth="1"/>
    <col min="14325" max="14325" width="59.85546875" customWidth="1"/>
    <col min="14326" max="14326" width="12.28515625" customWidth="1"/>
    <col min="14327" max="14327" width="10.85546875" customWidth="1"/>
    <col min="14328" max="14328" width="12" customWidth="1"/>
    <col min="14329" max="14329" width="10.140625" customWidth="1"/>
    <col min="14577" max="14577" width="6.85546875" customWidth="1"/>
    <col min="14578" max="14578" width="6.7109375" customWidth="1"/>
    <col min="14579" max="14579" width="7.85546875" customWidth="1"/>
    <col min="14580" max="14580" width="6.5703125" customWidth="1"/>
    <col min="14581" max="14581" width="59.85546875" customWidth="1"/>
    <col min="14582" max="14582" width="12.28515625" customWidth="1"/>
    <col min="14583" max="14583" width="10.85546875" customWidth="1"/>
    <col min="14584" max="14584" width="12" customWidth="1"/>
    <col min="14585" max="14585" width="10.140625" customWidth="1"/>
    <col min="14833" max="14833" width="6.85546875" customWidth="1"/>
    <col min="14834" max="14834" width="6.7109375" customWidth="1"/>
    <col min="14835" max="14835" width="7.85546875" customWidth="1"/>
    <col min="14836" max="14836" width="6.5703125" customWidth="1"/>
    <col min="14837" max="14837" width="59.85546875" customWidth="1"/>
    <col min="14838" max="14838" width="12.28515625" customWidth="1"/>
    <col min="14839" max="14839" width="10.85546875" customWidth="1"/>
    <col min="14840" max="14840" width="12" customWidth="1"/>
    <col min="14841" max="14841" width="10.140625" customWidth="1"/>
    <col min="15089" max="15089" width="6.85546875" customWidth="1"/>
    <col min="15090" max="15090" width="6.7109375" customWidth="1"/>
    <col min="15091" max="15091" width="7.85546875" customWidth="1"/>
    <col min="15092" max="15092" width="6.5703125" customWidth="1"/>
    <col min="15093" max="15093" width="59.85546875" customWidth="1"/>
    <col min="15094" max="15094" width="12.28515625" customWidth="1"/>
    <col min="15095" max="15095" width="10.85546875" customWidth="1"/>
    <col min="15096" max="15096" width="12" customWidth="1"/>
    <col min="15097" max="15097" width="10.140625" customWidth="1"/>
    <col min="15345" max="15345" width="6.85546875" customWidth="1"/>
    <col min="15346" max="15346" width="6.7109375" customWidth="1"/>
    <col min="15347" max="15347" width="7.85546875" customWidth="1"/>
    <col min="15348" max="15348" width="6.5703125" customWidth="1"/>
    <col min="15349" max="15349" width="59.85546875" customWidth="1"/>
    <col min="15350" max="15350" width="12.28515625" customWidth="1"/>
    <col min="15351" max="15351" width="10.85546875" customWidth="1"/>
    <col min="15352" max="15352" width="12" customWidth="1"/>
    <col min="15353" max="15353" width="10.140625" customWidth="1"/>
    <col min="15601" max="15601" width="6.85546875" customWidth="1"/>
    <col min="15602" max="15602" width="6.7109375" customWidth="1"/>
    <col min="15603" max="15603" width="7.85546875" customWidth="1"/>
    <col min="15604" max="15604" width="6.5703125" customWidth="1"/>
    <col min="15605" max="15605" width="59.85546875" customWidth="1"/>
    <col min="15606" max="15606" width="12.28515625" customWidth="1"/>
    <col min="15607" max="15607" width="10.85546875" customWidth="1"/>
    <col min="15608" max="15608" width="12" customWidth="1"/>
    <col min="15609" max="15609" width="10.140625" customWidth="1"/>
    <col min="15857" max="15857" width="6.85546875" customWidth="1"/>
    <col min="15858" max="15858" width="6.7109375" customWidth="1"/>
    <col min="15859" max="15859" width="7.85546875" customWidth="1"/>
    <col min="15860" max="15860" width="6.5703125" customWidth="1"/>
    <col min="15861" max="15861" width="59.85546875" customWidth="1"/>
    <col min="15862" max="15862" width="12.28515625" customWidth="1"/>
    <col min="15863" max="15863" width="10.85546875" customWidth="1"/>
    <col min="15864" max="15864" width="12" customWidth="1"/>
    <col min="15865" max="15865" width="10.140625" customWidth="1"/>
    <col min="16113" max="16113" width="6.85546875" customWidth="1"/>
    <col min="16114" max="16114" width="6.7109375" customWidth="1"/>
    <col min="16115" max="16115" width="7.85546875" customWidth="1"/>
    <col min="16116" max="16116" width="6.5703125" customWidth="1"/>
    <col min="16117" max="16117" width="59.85546875" customWidth="1"/>
    <col min="16118" max="16118" width="12.28515625" customWidth="1"/>
    <col min="16119" max="16119" width="10.85546875" customWidth="1"/>
    <col min="16120" max="16120" width="12" customWidth="1"/>
    <col min="16121" max="16121" width="10.140625" customWidth="1"/>
  </cols>
  <sheetData>
    <row r="3" spans="1:7" s="5" customFormat="1" ht="12.75">
      <c r="A3" s="1" t="s">
        <v>0</v>
      </c>
      <c r="B3" s="2"/>
      <c r="C3" s="2"/>
      <c r="D3" s="3"/>
      <c r="E3" s="4" t="s">
        <v>1</v>
      </c>
      <c r="F3" s="92"/>
      <c r="G3" s="78"/>
    </row>
    <row r="4" spans="1:7" s="5" customFormat="1" ht="36">
      <c r="A4" s="6" t="s">
        <v>2</v>
      </c>
      <c r="B4" s="6" t="s">
        <v>3</v>
      </c>
      <c r="C4" s="6" t="s">
        <v>4</v>
      </c>
      <c r="D4" s="7" t="s">
        <v>5</v>
      </c>
      <c r="E4" s="8"/>
      <c r="F4" s="60" t="s">
        <v>410</v>
      </c>
      <c r="G4" s="79" t="s">
        <v>461</v>
      </c>
    </row>
    <row r="5" spans="1:7" s="5" customFormat="1" ht="12.75">
      <c r="A5" s="9" t="s">
        <v>6</v>
      </c>
      <c r="B5" s="9" t="s">
        <v>6</v>
      </c>
      <c r="C5" s="9"/>
      <c r="D5" s="7" t="s">
        <v>7</v>
      </c>
      <c r="E5" s="10"/>
      <c r="F5" s="93"/>
      <c r="G5" s="80"/>
    </row>
    <row r="6" spans="1:7" s="13" customFormat="1" ht="12.75">
      <c r="A6" s="47">
        <v>1</v>
      </c>
      <c r="B6" s="47">
        <v>2</v>
      </c>
      <c r="C6" s="47">
        <v>3</v>
      </c>
      <c r="D6" s="47">
        <v>4</v>
      </c>
      <c r="E6" s="48">
        <v>5</v>
      </c>
      <c r="F6" s="12">
        <v>7</v>
      </c>
      <c r="G6" s="12">
        <v>6</v>
      </c>
    </row>
    <row r="7" spans="1:7" s="18" customFormat="1" ht="12.75">
      <c r="A7" s="11"/>
      <c r="B7" s="14"/>
      <c r="C7" s="14"/>
      <c r="D7" s="15"/>
      <c r="E7" s="16" t="s">
        <v>8</v>
      </c>
      <c r="F7" s="17"/>
      <c r="G7" s="81"/>
    </row>
    <row r="8" spans="1:7" s="23" customFormat="1" ht="13.5">
      <c r="A8" s="19">
        <v>710000</v>
      </c>
      <c r="B8" s="19"/>
      <c r="C8" s="19"/>
      <c r="D8" s="20">
        <v>1</v>
      </c>
      <c r="E8" s="21" t="s">
        <v>9</v>
      </c>
      <c r="F8" s="22" t="e">
        <f t="shared" ref="F8" si="0">SUM(F9+F19+F27)</f>
        <v>#REF!</v>
      </c>
      <c r="G8" s="82">
        <f t="shared" ref="G8" si="1">SUM(G9+G19+G27)</f>
        <v>8016000</v>
      </c>
    </row>
    <row r="9" spans="1:7" s="28" customFormat="1" ht="12.75">
      <c r="A9" s="24">
        <v>714100</v>
      </c>
      <c r="B9" s="24"/>
      <c r="C9" s="24"/>
      <c r="D9" s="25" t="s">
        <v>10</v>
      </c>
      <c r="E9" s="26" t="s">
        <v>11</v>
      </c>
      <c r="F9" s="27" t="e">
        <f t="shared" ref="F9" si="2">SUM(F10+F14+F16)</f>
        <v>#REF!</v>
      </c>
      <c r="G9" s="83">
        <f t="shared" ref="G9" si="3">SUM(G10+G14+G16)</f>
        <v>1536000</v>
      </c>
    </row>
    <row r="10" spans="1:7" s="28" customFormat="1" ht="12.75">
      <c r="A10" s="24"/>
      <c r="B10" s="24">
        <v>714110</v>
      </c>
      <c r="C10" s="24"/>
      <c r="D10" s="25" t="s">
        <v>12</v>
      </c>
      <c r="E10" s="26" t="s">
        <v>13</v>
      </c>
      <c r="F10" s="94" t="e">
        <f t="shared" ref="F10" si="4">SUM(F11+F12+F13)</f>
        <v>#REF!</v>
      </c>
      <c r="G10" s="84">
        <f t="shared" ref="G10" si="5">SUM(G11+G12+G13)</f>
        <v>280000</v>
      </c>
    </row>
    <row r="11" spans="1:7" s="33" customFormat="1" ht="12.75">
      <c r="A11" s="29"/>
      <c r="B11" s="29"/>
      <c r="C11" s="29">
        <v>714111</v>
      </c>
      <c r="D11" s="30" t="s">
        <v>14</v>
      </c>
      <c r="E11" s="31" t="s">
        <v>15</v>
      </c>
      <c r="F11" s="32" t="e">
        <f>SUM(#REF!/12)*10</f>
        <v>#REF!</v>
      </c>
      <c r="G11" s="85">
        <v>40000</v>
      </c>
    </row>
    <row r="12" spans="1:7" s="33" customFormat="1" ht="12.75">
      <c r="A12" s="29"/>
      <c r="B12" s="29"/>
      <c r="C12" s="29">
        <v>714112</v>
      </c>
      <c r="D12" s="30" t="s">
        <v>16</v>
      </c>
      <c r="E12" s="31" t="s">
        <v>17</v>
      </c>
      <c r="F12" s="32" t="e">
        <f>SUM(#REF!/12)*10</f>
        <v>#REF!</v>
      </c>
      <c r="G12" s="85">
        <v>40000</v>
      </c>
    </row>
    <row r="13" spans="1:7" s="33" customFormat="1" ht="12.75">
      <c r="A13" s="29"/>
      <c r="B13" s="29"/>
      <c r="C13" s="29">
        <v>714113</v>
      </c>
      <c r="D13" s="30" t="s">
        <v>18</v>
      </c>
      <c r="E13" s="31" t="s">
        <v>19</v>
      </c>
      <c r="F13" s="32" t="e">
        <f>SUM(#REF!/12)*10</f>
        <v>#REF!</v>
      </c>
      <c r="G13" s="85">
        <v>200000</v>
      </c>
    </row>
    <row r="14" spans="1:7" s="28" customFormat="1" ht="12.75">
      <c r="A14" s="24"/>
      <c r="B14" s="24">
        <v>714120</v>
      </c>
      <c r="C14" s="24"/>
      <c r="D14" s="25" t="s">
        <v>20</v>
      </c>
      <c r="E14" s="26" t="s">
        <v>21</v>
      </c>
      <c r="F14" s="27" t="e">
        <f t="shared" ref="F14:G14" si="6">SUM(F15)</f>
        <v>#REF!</v>
      </c>
      <c r="G14" s="83">
        <f t="shared" si="6"/>
        <v>20000</v>
      </c>
    </row>
    <row r="15" spans="1:7" s="33" customFormat="1" ht="12.75">
      <c r="A15" s="29"/>
      <c r="B15" s="29"/>
      <c r="C15" s="29">
        <v>714121</v>
      </c>
      <c r="D15" s="30" t="s">
        <v>22</v>
      </c>
      <c r="E15" s="31" t="s">
        <v>21</v>
      </c>
      <c r="F15" s="32" t="e">
        <f>SUM(#REF!/12)*10</f>
        <v>#REF!</v>
      </c>
      <c r="G15" s="85">
        <v>20000</v>
      </c>
    </row>
    <row r="16" spans="1:7" s="28" customFormat="1" ht="12.75">
      <c r="A16" s="24"/>
      <c r="B16" s="24">
        <v>714130</v>
      </c>
      <c r="C16" s="24"/>
      <c r="D16" s="25" t="s">
        <v>23</v>
      </c>
      <c r="E16" s="26" t="s">
        <v>24</v>
      </c>
      <c r="F16" s="27" t="e">
        <f t="shared" ref="F16" si="7">SUM(F17+F18)</f>
        <v>#REF!</v>
      </c>
      <c r="G16" s="83">
        <f t="shared" ref="G16" si="8">SUM(G17+G18)</f>
        <v>1236000</v>
      </c>
    </row>
    <row r="17" spans="1:7" s="33" customFormat="1" ht="12.75">
      <c r="A17" s="29"/>
      <c r="B17" s="29"/>
      <c r="C17" s="29">
        <v>714131</v>
      </c>
      <c r="D17" s="30" t="s">
        <v>25</v>
      </c>
      <c r="E17" s="31" t="s">
        <v>26</v>
      </c>
      <c r="F17" s="32" t="e">
        <f>SUM(#REF!/12)*10</f>
        <v>#REF!</v>
      </c>
      <c r="G17" s="85">
        <v>400000</v>
      </c>
    </row>
    <row r="18" spans="1:7" s="33" customFormat="1" ht="12.75">
      <c r="A18" s="29"/>
      <c r="B18" s="29"/>
      <c r="C18" s="29">
        <v>714132</v>
      </c>
      <c r="D18" s="30" t="s">
        <v>27</v>
      </c>
      <c r="E18" s="31" t="s">
        <v>28</v>
      </c>
      <c r="F18" s="32" t="e">
        <f>SUM(#REF!/12)*10</f>
        <v>#REF!</v>
      </c>
      <c r="G18" s="85">
        <v>836000</v>
      </c>
    </row>
    <row r="19" spans="1:7" s="28" customFormat="1" ht="12.75">
      <c r="A19" s="24">
        <v>716100</v>
      </c>
      <c r="B19" s="24"/>
      <c r="C19" s="24"/>
      <c r="D19" s="25" t="s">
        <v>29</v>
      </c>
      <c r="E19" s="26" t="s">
        <v>30</v>
      </c>
      <c r="F19" s="27" t="e">
        <f t="shared" ref="F19:G19" si="9">SUM(F20)</f>
        <v>#REF!</v>
      </c>
      <c r="G19" s="83">
        <f t="shared" si="9"/>
        <v>1880000</v>
      </c>
    </row>
    <row r="20" spans="1:7" s="28" customFormat="1" ht="12.75">
      <c r="A20" s="24"/>
      <c r="B20" s="24">
        <v>716110</v>
      </c>
      <c r="C20" s="24"/>
      <c r="D20" s="25" t="s">
        <v>31</v>
      </c>
      <c r="E20" s="26" t="s">
        <v>32</v>
      </c>
      <c r="F20" s="27" t="e">
        <f t="shared" ref="F20" si="10">SUM(F21:F26)</f>
        <v>#REF!</v>
      </c>
      <c r="G20" s="83">
        <f t="shared" ref="G20" si="11">SUM(G21:G26)</f>
        <v>1880000</v>
      </c>
    </row>
    <row r="21" spans="1:7" s="33" customFormat="1" ht="12.75">
      <c r="A21" s="29"/>
      <c r="B21" s="29"/>
      <c r="C21" s="29">
        <v>716111</v>
      </c>
      <c r="D21" s="30" t="s">
        <v>33</v>
      </c>
      <c r="E21" s="31" t="s">
        <v>34</v>
      </c>
      <c r="F21" s="32" t="e">
        <f>SUM(#REF!/12)*10</f>
        <v>#REF!</v>
      </c>
      <c r="G21" s="85">
        <v>1310000</v>
      </c>
    </row>
    <row r="22" spans="1:7" s="33" customFormat="1" ht="12.75">
      <c r="A22" s="29"/>
      <c r="B22" s="29"/>
      <c r="C22" s="29">
        <v>716112</v>
      </c>
      <c r="D22" s="30" t="s">
        <v>35</v>
      </c>
      <c r="E22" s="31" t="s">
        <v>36</v>
      </c>
      <c r="F22" s="32" t="e">
        <f>SUM(#REF!/12)*10</f>
        <v>#REF!</v>
      </c>
      <c r="G22" s="85">
        <v>150000</v>
      </c>
    </row>
    <row r="23" spans="1:7" s="33" customFormat="1" ht="12.75">
      <c r="A23" s="29"/>
      <c r="B23" s="29"/>
      <c r="C23" s="29">
        <v>716113</v>
      </c>
      <c r="D23" s="30" t="s">
        <v>37</v>
      </c>
      <c r="E23" s="31" t="s">
        <v>38</v>
      </c>
      <c r="F23" s="32" t="e">
        <f>SUM(#REF!/12)*10</f>
        <v>#REF!</v>
      </c>
      <c r="G23" s="85">
        <v>30000</v>
      </c>
    </row>
    <row r="24" spans="1:7" s="33" customFormat="1" ht="12.75">
      <c r="A24" s="29"/>
      <c r="B24" s="29"/>
      <c r="C24" s="29">
        <v>716115</v>
      </c>
      <c r="D24" s="30" t="s">
        <v>39</v>
      </c>
      <c r="E24" s="31" t="s">
        <v>40</v>
      </c>
      <c r="F24" s="32" t="e">
        <f>SUM(#REF!/12)*10</f>
        <v>#REF!</v>
      </c>
      <c r="G24" s="85">
        <v>90000</v>
      </c>
    </row>
    <row r="25" spans="1:7" s="33" customFormat="1" ht="12.75">
      <c r="A25" s="29"/>
      <c r="B25" s="29"/>
      <c r="C25" s="29">
        <v>716116</v>
      </c>
      <c r="D25" s="30" t="s">
        <v>41</v>
      </c>
      <c r="E25" s="31" t="s">
        <v>42</v>
      </c>
      <c r="F25" s="32" t="e">
        <f>SUM(#REF!/12)*10</f>
        <v>#REF!</v>
      </c>
      <c r="G25" s="85">
        <v>170000</v>
      </c>
    </row>
    <row r="26" spans="1:7" s="33" customFormat="1" ht="12.75">
      <c r="A26" s="29"/>
      <c r="B26" s="29"/>
      <c r="C26" s="29">
        <v>716117</v>
      </c>
      <c r="D26" s="30" t="s">
        <v>43</v>
      </c>
      <c r="E26" s="31" t="s">
        <v>44</v>
      </c>
      <c r="F26" s="32" t="e">
        <f>SUM(#REF!/12)*10</f>
        <v>#REF!</v>
      </c>
      <c r="G26" s="85">
        <v>130000</v>
      </c>
    </row>
    <row r="27" spans="1:7" s="28" customFormat="1" ht="12.75">
      <c r="A27" s="24">
        <v>717100</v>
      </c>
      <c r="B27" s="24"/>
      <c r="C27" s="24"/>
      <c r="D27" s="25" t="s">
        <v>45</v>
      </c>
      <c r="E27" s="26" t="s">
        <v>46</v>
      </c>
      <c r="F27" s="27" t="e">
        <f t="shared" ref="F27" si="12">SUM(F30+F32)</f>
        <v>#REF!</v>
      </c>
      <c r="G27" s="83">
        <f>SUM(G30+G32+G28)</f>
        <v>4600000</v>
      </c>
    </row>
    <row r="28" spans="1:7" s="28" customFormat="1" ht="12.75">
      <c r="A28" s="24"/>
      <c r="B28" s="24">
        <v>717110</v>
      </c>
      <c r="C28" s="24"/>
      <c r="D28" s="25" t="s">
        <v>47</v>
      </c>
      <c r="E28" s="26" t="s">
        <v>417</v>
      </c>
      <c r="F28" s="27" t="e">
        <f t="shared" ref="F28:G30" si="13">SUM(F29)</f>
        <v>#REF!</v>
      </c>
      <c r="G28" s="83">
        <f t="shared" si="13"/>
        <v>200000</v>
      </c>
    </row>
    <row r="29" spans="1:7" s="33" customFormat="1" ht="12.75">
      <c r="A29" s="29"/>
      <c r="B29" s="29"/>
      <c r="C29" s="29">
        <v>717114</v>
      </c>
      <c r="D29" s="30" t="s">
        <v>49</v>
      </c>
      <c r="E29" s="31" t="s">
        <v>417</v>
      </c>
      <c r="F29" s="32" t="e">
        <f>SUM(#REF!/12)*10</f>
        <v>#REF!</v>
      </c>
      <c r="G29" s="85">
        <v>200000</v>
      </c>
    </row>
    <row r="30" spans="1:7" s="28" customFormat="1" ht="12.75">
      <c r="A30" s="24"/>
      <c r="B30" s="24">
        <v>717130</v>
      </c>
      <c r="C30" s="24"/>
      <c r="D30" s="25" t="s">
        <v>50</v>
      </c>
      <c r="E30" s="26" t="s">
        <v>48</v>
      </c>
      <c r="F30" s="27" t="e">
        <f t="shared" si="13"/>
        <v>#REF!</v>
      </c>
      <c r="G30" s="83">
        <f t="shared" si="13"/>
        <v>400000</v>
      </c>
    </row>
    <row r="31" spans="1:7" s="33" customFormat="1" ht="12.75">
      <c r="A31" s="29"/>
      <c r="B31" s="29"/>
      <c r="C31" s="29">
        <v>717131</v>
      </c>
      <c r="D31" s="30" t="s">
        <v>52</v>
      </c>
      <c r="E31" s="31" t="s">
        <v>48</v>
      </c>
      <c r="F31" s="32" t="e">
        <f>SUM(#REF!/12)*10</f>
        <v>#REF!</v>
      </c>
      <c r="G31" s="85">
        <v>400000</v>
      </c>
    </row>
    <row r="32" spans="1:7" s="28" customFormat="1" ht="12.75">
      <c r="A32" s="24"/>
      <c r="B32" s="24">
        <v>717140</v>
      </c>
      <c r="C32" s="24"/>
      <c r="D32" s="25" t="s">
        <v>283</v>
      </c>
      <c r="E32" s="26" t="s">
        <v>51</v>
      </c>
      <c r="F32" s="27" t="e">
        <f t="shared" ref="F32:G32" si="14">SUM(F33)</f>
        <v>#REF!</v>
      </c>
      <c r="G32" s="83">
        <f t="shared" si="14"/>
        <v>4000000</v>
      </c>
    </row>
    <row r="33" spans="1:7" s="33" customFormat="1" ht="12.75">
      <c r="A33" s="29"/>
      <c r="B33" s="29"/>
      <c r="C33" s="29">
        <v>717141</v>
      </c>
      <c r="D33" s="30" t="s">
        <v>416</v>
      </c>
      <c r="E33" s="31" t="s">
        <v>51</v>
      </c>
      <c r="F33" s="32" t="e">
        <f>SUM(#REF!/12)*10</f>
        <v>#REF!</v>
      </c>
      <c r="G33" s="85">
        <v>4000000</v>
      </c>
    </row>
    <row r="34" spans="1:7" s="28" customFormat="1" ht="13.5">
      <c r="A34" s="24">
        <v>720000</v>
      </c>
      <c r="B34" s="24"/>
      <c r="C34" s="24"/>
      <c r="D34" s="25">
        <v>2</v>
      </c>
      <c r="E34" s="34" t="s">
        <v>53</v>
      </c>
      <c r="F34" s="27" t="e">
        <f t="shared" ref="F34" si="15">SUM(F35+F45+F50+F53+F56+F70+F86+F90+F93)</f>
        <v>#REF!</v>
      </c>
      <c r="G34" s="83">
        <f t="shared" ref="G34" si="16">SUM(G35+G45+G50+G53+G56+G70+G86+G90+G93)</f>
        <v>4704000</v>
      </c>
    </row>
    <row r="35" spans="1:7" s="28" customFormat="1" ht="12.75">
      <c r="A35" s="24">
        <v>721100</v>
      </c>
      <c r="B35" s="24"/>
      <c r="C35" s="24"/>
      <c r="D35" s="25" t="s">
        <v>54</v>
      </c>
      <c r="E35" s="26" t="s">
        <v>55</v>
      </c>
      <c r="F35" s="27" t="e">
        <f t="shared" ref="F35" si="17">SUM(F36+F38+F43)</f>
        <v>#REF!</v>
      </c>
      <c r="G35" s="83">
        <f t="shared" ref="G35" si="18">SUM(G36+G38+G43)</f>
        <v>860000</v>
      </c>
    </row>
    <row r="36" spans="1:7" s="28" customFormat="1" ht="12.75">
      <c r="A36" s="24"/>
      <c r="B36" s="24">
        <v>721110</v>
      </c>
      <c r="C36" s="24"/>
      <c r="D36" s="25" t="s">
        <v>56</v>
      </c>
      <c r="E36" s="26" t="s">
        <v>57</v>
      </c>
      <c r="F36" s="27" t="e">
        <f t="shared" ref="F36:G36" si="19">SUM(F37)</f>
        <v>#REF!</v>
      </c>
      <c r="G36" s="83">
        <f t="shared" si="19"/>
        <v>10000</v>
      </c>
    </row>
    <row r="37" spans="1:7" s="28" customFormat="1" ht="12.75">
      <c r="A37" s="24"/>
      <c r="B37" s="24"/>
      <c r="C37" s="29">
        <v>721112</v>
      </c>
      <c r="D37" s="30" t="s">
        <v>58</v>
      </c>
      <c r="E37" s="31" t="s">
        <v>59</v>
      </c>
      <c r="F37" s="32" t="e">
        <f>SUM(#REF!/12)*10</f>
        <v>#REF!</v>
      </c>
      <c r="G37" s="85">
        <v>10000</v>
      </c>
    </row>
    <row r="38" spans="1:7" s="28" customFormat="1" ht="12.75">
      <c r="A38" s="24"/>
      <c r="B38" s="24">
        <v>721120</v>
      </c>
      <c r="C38" s="24"/>
      <c r="D38" s="25" t="s">
        <v>60</v>
      </c>
      <c r="E38" s="26" t="s">
        <v>61</v>
      </c>
      <c r="F38" s="27" t="e">
        <f t="shared" ref="F38" si="20">SUM(F39+F40+F42+F41)</f>
        <v>#REF!</v>
      </c>
      <c r="G38" s="83">
        <f t="shared" ref="G38" si="21">SUM(G39+G40+G42+G41)</f>
        <v>550000</v>
      </c>
    </row>
    <row r="39" spans="1:7" s="33" customFormat="1" ht="12.75">
      <c r="A39" s="29"/>
      <c r="B39" s="29"/>
      <c r="C39" s="29">
        <v>721121</v>
      </c>
      <c r="D39" s="30" t="s">
        <v>62</v>
      </c>
      <c r="E39" s="31" t="s">
        <v>63</v>
      </c>
      <c r="F39" s="32" t="e">
        <f>SUM(#REF!/12)*10</f>
        <v>#REF!</v>
      </c>
      <c r="G39" s="85">
        <v>90000</v>
      </c>
    </row>
    <row r="40" spans="1:7" s="33" customFormat="1" ht="12.75">
      <c r="A40" s="29"/>
      <c r="B40" s="29"/>
      <c r="C40" s="29">
        <v>721122</v>
      </c>
      <c r="D40" s="30" t="s">
        <v>64</v>
      </c>
      <c r="E40" s="31" t="s">
        <v>65</v>
      </c>
      <c r="F40" s="32" t="e">
        <f>SUM(#REF!/12)*10</f>
        <v>#REF!</v>
      </c>
      <c r="G40" s="85">
        <v>300000</v>
      </c>
    </row>
    <row r="41" spans="1:7" s="33" customFormat="1" ht="12.75">
      <c r="A41" s="29"/>
      <c r="B41" s="29"/>
      <c r="C41" s="29">
        <v>721124</v>
      </c>
      <c r="D41" s="30" t="s">
        <v>66</v>
      </c>
      <c r="E41" s="31" t="s">
        <v>67</v>
      </c>
      <c r="F41" s="32" t="e">
        <f>SUM(#REF!/12)*10</f>
        <v>#REF!</v>
      </c>
      <c r="G41" s="85">
        <v>160000</v>
      </c>
    </row>
    <row r="42" spans="1:7" s="33" customFormat="1" ht="12.75" hidden="1">
      <c r="A42" s="29"/>
      <c r="B42" s="29"/>
      <c r="C42" s="29">
        <v>721124</v>
      </c>
      <c r="D42" s="30" t="s">
        <v>66</v>
      </c>
      <c r="E42" s="31" t="s">
        <v>68</v>
      </c>
      <c r="F42" s="32">
        <v>0</v>
      </c>
      <c r="G42" s="85">
        <v>0</v>
      </c>
    </row>
    <row r="43" spans="1:7" s="28" customFormat="1" ht="12.75">
      <c r="A43" s="24"/>
      <c r="B43" s="24">
        <v>721190</v>
      </c>
      <c r="C43" s="24"/>
      <c r="D43" s="25" t="s">
        <v>69</v>
      </c>
      <c r="E43" s="26" t="s">
        <v>70</v>
      </c>
      <c r="F43" s="27" t="e">
        <f t="shared" ref="F43:G43" si="22">SUM(F44)</f>
        <v>#REF!</v>
      </c>
      <c r="G43" s="83">
        <f t="shared" si="22"/>
        <v>300000</v>
      </c>
    </row>
    <row r="44" spans="1:7" s="33" customFormat="1" ht="12.75">
      <c r="A44" s="29"/>
      <c r="B44" s="29"/>
      <c r="C44" s="29">
        <v>721191</v>
      </c>
      <c r="D44" s="30" t="s">
        <v>71</v>
      </c>
      <c r="E44" s="31" t="s">
        <v>72</v>
      </c>
      <c r="F44" s="32" t="e">
        <f>SUM(#REF!/12)*10</f>
        <v>#REF!</v>
      </c>
      <c r="G44" s="85">
        <v>300000</v>
      </c>
    </row>
    <row r="45" spans="1:7" s="28" customFormat="1" ht="12.75">
      <c r="A45" s="35">
        <v>721200</v>
      </c>
      <c r="B45" s="35"/>
      <c r="C45" s="35"/>
      <c r="D45" s="36" t="s">
        <v>73</v>
      </c>
      <c r="E45" s="37" t="s">
        <v>74</v>
      </c>
      <c r="F45" s="95" t="e">
        <f t="shared" ref="F45" si="23">SUM(F46+F48)</f>
        <v>#REF!</v>
      </c>
      <c r="G45" s="86">
        <f t="shared" ref="G45" si="24">SUM(G46+G48)</f>
        <v>302000</v>
      </c>
    </row>
    <row r="46" spans="1:7" s="28" customFormat="1" ht="12.75">
      <c r="A46" s="24"/>
      <c r="B46" s="24">
        <v>721210</v>
      </c>
      <c r="C46" s="24"/>
      <c r="D46" s="25" t="s">
        <v>75</v>
      </c>
      <c r="E46" s="26" t="s">
        <v>76</v>
      </c>
      <c r="F46" s="27" t="e">
        <f t="shared" ref="F46:G46" si="25">SUM(F47)</f>
        <v>#REF!</v>
      </c>
      <c r="G46" s="83">
        <f t="shared" si="25"/>
        <v>2000</v>
      </c>
    </row>
    <row r="47" spans="1:7" s="33" customFormat="1" ht="12.75">
      <c r="A47" s="29"/>
      <c r="B47" s="29"/>
      <c r="C47" s="29">
        <v>721211</v>
      </c>
      <c r="D47" s="30" t="s">
        <v>77</v>
      </c>
      <c r="E47" s="31" t="s">
        <v>78</v>
      </c>
      <c r="F47" s="32" t="e">
        <f>SUM(#REF!/12)*10</f>
        <v>#REF!</v>
      </c>
      <c r="G47" s="85">
        <v>2000</v>
      </c>
    </row>
    <row r="48" spans="1:7" s="28" customFormat="1" ht="12.75">
      <c r="A48" s="24"/>
      <c r="B48" s="24">
        <v>721230</v>
      </c>
      <c r="C48" s="24"/>
      <c r="D48" s="25" t="s">
        <v>79</v>
      </c>
      <c r="E48" s="26" t="s">
        <v>80</v>
      </c>
      <c r="F48" s="27" t="e">
        <f t="shared" ref="F48:G48" si="26">SUM(F49)</f>
        <v>#REF!</v>
      </c>
      <c r="G48" s="83">
        <f t="shared" si="26"/>
        <v>300000</v>
      </c>
    </row>
    <row r="49" spans="1:7" s="33" customFormat="1" ht="13.5" customHeight="1">
      <c r="A49" s="29"/>
      <c r="B49" s="29"/>
      <c r="C49" s="29">
        <v>721239</v>
      </c>
      <c r="D49" s="30" t="s">
        <v>81</v>
      </c>
      <c r="E49" s="31" t="s">
        <v>82</v>
      </c>
      <c r="F49" s="32" t="e">
        <f>SUM(#REF!/12)*10</f>
        <v>#REF!</v>
      </c>
      <c r="G49" s="85">
        <v>300000</v>
      </c>
    </row>
    <row r="50" spans="1:7" s="28" customFormat="1" ht="12.75">
      <c r="A50" s="24">
        <v>722100</v>
      </c>
      <c r="B50" s="24"/>
      <c r="C50" s="24"/>
      <c r="D50" s="25" t="s">
        <v>83</v>
      </c>
      <c r="E50" s="26" t="s">
        <v>84</v>
      </c>
      <c r="F50" s="27" t="e">
        <f t="shared" ref="F50:G51" si="27">SUM(F51)</f>
        <v>#REF!</v>
      </c>
      <c r="G50" s="83">
        <f t="shared" si="27"/>
        <v>200000</v>
      </c>
    </row>
    <row r="51" spans="1:7" s="28" customFormat="1" ht="12.75">
      <c r="A51" s="24"/>
      <c r="B51" s="24">
        <v>722130</v>
      </c>
      <c r="C51" s="24"/>
      <c r="D51" s="25" t="s">
        <v>85</v>
      </c>
      <c r="E51" s="26" t="s">
        <v>86</v>
      </c>
      <c r="F51" s="27" t="e">
        <f t="shared" si="27"/>
        <v>#REF!</v>
      </c>
      <c r="G51" s="83">
        <f t="shared" si="27"/>
        <v>200000</v>
      </c>
    </row>
    <row r="52" spans="1:7" s="33" customFormat="1" ht="12.75">
      <c r="A52" s="38"/>
      <c r="B52" s="38"/>
      <c r="C52" s="38">
        <v>722131</v>
      </c>
      <c r="D52" s="39" t="s">
        <v>87</v>
      </c>
      <c r="E52" s="40" t="s">
        <v>88</v>
      </c>
      <c r="F52" s="32" t="e">
        <f>SUM(#REF!/12)*10</f>
        <v>#REF!</v>
      </c>
      <c r="G52" s="87">
        <v>200000</v>
      </c>
    </row>
    <row r="53" spans="1:7" s="28" customFormat="1" ht="12.75">
      <c r="A53" s="24">
        <v>722300</v>
      </c>
      <c r="B53" s="24"/>
      <c r="C53" s="24"/>
      <c r="D53" s="25" t="s">
        <v>89</v>
      </c>
      <c r="E53" s="26" t="s">
        <v>90</v>
      </c>
      <c r="F53" s="27" t="e">
        <f t="shared" ref="F53:G54" si="28">SUM(F54)</f>
        <v>#REF!</v>
      </c>
      <c r="G53" s="83">
        <f t="shared" si="28"/>
        <v>500000</v>
      </c>
    </row>
    <row r="54" spans="1:7" s="28" customFormat="1" ht="12.75">
      <c r="A54" s="24"/>
      <c r="B54" s="24">
        <v>722320</v>
      </c>
      <c r="C54" s="24"/>
      <c r="D54" s="25" t="s">
        <v>91</v>
      </c>
      <c r="E54" s="26" t="s">
        <v>92</v>
      </c>
      <c r="F54" s="27" t="e">
        <f t="shared" si="28"/>
        <v>#REF!</v>
      </c>
      <c r="G54" s="83">
        <f t="shared" si="28"/>
        <v>500000</v>
      </c>
    </row>
    <row r="55" spans="1:7" s="33" customFormat="1" ht="12.75">
      <c r="A55" s="29"/>
      <c r="B55" s="29"/>
      <c r="C55" s="29">
        <v>722322</v>
      </c>
      <c r="D55" s="30" t="s">
        <v>93</v>
      </c>
      <c r="E55" s="31" t="s">
        <v>94</v>
      </c>
      <c r="F55" s="32" t="e">
        <f>SUM(#REF!/12)*10</f>
        <v>#REF!</v>
      </c>
      <c r="G55" s="85">
        <v>500000</v>
      </c>
    </row>
    <row r="56" spans="1:7" s="28" customFormat="1" ht="12.75">
      <c r="A56" s="24">
        <v>722400</v>
      </c>
      <c r="B56" s="24"/>
      <c r="C56" s="24"/>
      <c r="D56" s="25" t="s">
        <v>95</v>
      </c>
      <c r="E56" s="26" t="s">
        <v>96</v>
      </c>
      <c r="F56" s="27" t="e">
        <f t="shared" ref="F56" si="29">SUM(F57+F63+F65+F67)</f>
        <v>#REF!</v>
      </c>
      <c r="G56" s="83">
        <f t="shared" ref="G56" si="30">SUM(G57+G63+G65+G67)</f>
        <v>1421500</v>
      </c>
    </row>
    <row r="57" spans="1:7" s="28" customFormat="1" ht="12.75">
      <c r="A57" s="24"/>
      <c r="B57" s="24">
        <v>722430</v>
      </c>
      <c r="C57" s="24"/>
      <c r="D57" s="25" t="s">
        <v>97</v>
      </c>
      <c r="E57" s="26" t="s">
        <v>98</v>
      </c>
      <c r="F57" s="27" t="e">
        <f t="shared" ref="F57" si="31">SUM(F58:F62)</f>
        <v>#REF!</v>
      </c>
      <c r="G57" s="83">
        <f t="shared" ref="G57" si="32">SUM(G58:G62)</f>
        <v>1261500</v>
      </c>
    </row>
    <row r="58" spans="1:7" s="33" customFormat="1" ht="12.75">
      <c r="A58" s="29"/>
      <c r="B58" s="29"/>
      <c r="C58" s="29">
        <v>722432</v>
      </c>
      <c r="D58" s="30" t="s">
        <v>99</v>
      </c>
      <c r="E58" s="31" t="s">
        <v>348</v>
      </c>
      <c r="F58" s="32" t="e">
        <f>SUM(#REF!/12)*10</f>
        <v>#REF!</v>
      </c>
      <c r="G58" s="85">
        <v>81500</v>
      </c>
    </row>
    <row r="59" spans="1:7" s="33" customFormat="1" ht="12.75">
      <c r="A59" s="29"/>
      <c r="B59" s="29"/>
      <c r="C59" s="29">
        <v>722433</v>
      </c>
      <c r="D59" s="30" t="s">
        <v>100</v>
      </c>
      <c r="E59" s="31" t="s">
        <v>101</v>
      </c>
      <c r="F59" s="32" t="e">
        <f>SUM(#REF!/12)*10</f>
        <v>#REF!</v>
      </c>
      <c r="G59" s="85">
        <v>230000</v>
      </c>
    </row>
    <row r="60" spans="1:7" s="33" customFormat="1" ht="12.75">
      <c r="A60" s="29"/>
      <c r="B60" s="29"/>
      <c r="C60" s="29">
        <v>722434</v>
      </c>
      <c r="D60" s="30" t="s">
        <v>102</v>
      </c>
      <c r="E60" s="31" t="s">
        <v>103</v>
      </c>
      <c r="F60" s="32" t="e">
        <f>SUM(#REF!/12)*10</f>
        <v>#REF!</v>
      </c>
      <c r="G60" s="85">
        <v>300000</v>
      </c>
    </row>
    <row r="61" spans="1:7" s="33" customFormat="1" ht="12.75">
      <c r="A61" s="29"/>
      <c r="B61" s="29"/>
      <c r="C61" s="29">
        <v>722435</v>
      </c>
      <c r="D61" s="30" t="s">
        <v>104</v>
      </c>
      <c r="E61" s="31" t="s">
        <v>105</v>
      </c>
      <c r="F61" s="32" t="e">
        <f>SUM(#REF!/12)*10</f>
        <v>#REF!</v>
      </c>
      <c r="G61" s="85">
        <v>650000</v>
      </c>
    </row>
    <row r="62" spans="1:7" s="33" customFormat="1" ht="12" hidden="1" customHeight="1">
      <c r="A62" s="29"/>
      <c r="B62" s="29"/>
      <c r="C62" s="29">
        <v>722437</v>
      </c>
      <c r="D62" s="30" t="s">
        <v>106</v>
      </c>
      <c r="E62" s="31" t="s">
        <v>107</v>
      </c>
      <c r="F62" s="32">
        <v>0</v>
      </c>
      <c r="G62" s="85">
        <v>0</v>
      </c>
    </row>
    <row r="63" spans="1:7" s="28" customFormat="1" ht="12.75">
      <c r="A63" s="24"/>
      <c r="B63" s="24">
        <v>722440</v>
      </c>
      <c r="C63" s="24"/>
      <c r="D63" s="25" t="s">
        <v>108</v>
      </c>
      <c r="E63" s="26" t="s">
        <v>109</v>
      </c>
      <c r="F63" s="27" t="e">
        <f t="shared" ref="F63:G63" si="33">SUM(F64)</f>
        <v>#REF!</v>
      </c>
      <c r="G63" s="83">
        <f t="shared" si="33"/>
        <v>50000</v>
      </c>
    </row>
    <row r="64" spans="1:7" s="33" customFormat="1" ht="12.75">
      <c r="A64" s="29"/>
      <c r="B64" s="29"/>
      <c r="C64" s="29">
        <v>722442</v>
      </c>
      <c r="D64" s="30" t="s">
        <v>110</v>
      </c>
      <c r="E64" s="31" t="s">
        <v>111</v>
      </c>
      <c r="F64" s="32" t="e">
        <f>SUM(#REF!/12)*10</f>
        <v>#REF!</v>
      </c>
      <c r="G64" s="85">
        <v>50000</v>
      </c>
    </row>
    <row r="65" spans="1:7" s="28" customFormat="1" ht="12.75">
      <c r="A65" s="24"/>
      <c r="B65" s="24">
        <v>722450</v>
      </c>
      <c r="C65" s="24"/>
      <c r="D65" s="25" t="s">
        <v>112</v>
      </c>
      <c r="E65" s="26" t="s">
        <v>113</v>
      </c>
      <c r="F65" s="27" t="e">
        <f t="shared" ref="F65:G65" si="34">SUM(F66)</f>
        <v>#REF!</v>
      </c>
      <c r="G65" s="83">
        <f t="shared" si="34"/>
        <v>40000</v>
      </c>
    </row>
    <row r="66" spans="1:7" s="33" customFormat="1" ht="12.75">
      <c r="A66" s="29"/>
      <c r="B66" s="29"/>
      <c r="C66" s="29">
        <v>722459</v>
      </c>
      <c r="D66" s="30" t="s">
        <v>114</v>
      </c>
      <c r="E66" s="31" t="s">
        <v>115</v>
      </c>
      <c r="F66" s="32" t="e">
        <f>SUM(#REF!/12)*10</f>
        <v>#REF!</v>
      </c>
      <c r="G66" s="85">
        <v>40000</v>
      </c>
    </row>
    <row r="67" spans="1:7" s="28" customFormat="1" ht="12.75">
      <c r="A67" s="24"/>
      <c r="B67" s="24">
        <v>722460</v>
      </c>
      <c r="C67" s="24"/>
      <c r="D67" s="25" t="s">
        <v>116</v>
      </c>
      <c r="E67" s="26" t="s">
        <v>117</v>
      </c>
      <c r="F67" s="27" t="e">
        <f t="shared" ref="F67" si="35">SUM(F68+F69)</f>
        <v>#REF!</v>
      </c>
      <c r="G67" s="83">
        <f t="shared" ref="G67" si="36">SUM(G68+G69)</f>
        <v>70000</v>
      </c>
    </row>
    <row r="68" spans="1:7" s="33" customFormat="1" ht="12.75">
      <c r="A68" s="29"/>
      <c r="B68" s="29"/>
      <c r="C68" s="29">
        <v>722461</v>
      </c>
      <c r="D68" s="30" t="s">
        <v>118</v>
      </c>
      <c r="E68" s="31" t="s">
        <v>119</v>
      </c>
      <c r="F68" s="32" t="e">
        <f>SUM(#REF!/12)*10</f>
        <v>#REF!</v>
      </c>
      <c r="G68" s="85">
        <v>30000</v>
      </c>
    </row>
    <row r="69" spans="1:7" s="33" customFormat="1" ht="12.75">
      <c r="A69" s="29"/>
      <c r="B69" s="29"/>
      <c r="C69" s="29">
        <v>722463</v>
      </c>
      <c r="D69" s="30" t="s">
        <v>120</v>
      </c>
      <c r="E69" s="31" t="s">
        <v>121</v>
      </c>
      <c r="F69" s="32" t="e">
        <f>SUM(#REF!/12)*10</f>
        <v>#REF!</v>
      </c>
      <c r="G69" s="85">
        <v>40000</v>
      </c>
    </row>
    <row r="70" spans="1:7" s="28" customFormat="1" ht="12.75">
      <c r="A70" s="24">
        <v>722500</v>
      </c>
      <c r="B70" s="24"/>
      <c r="C70" s="24"/>
      <c r="D70" s="25" t="s">
        <v>122</v>
      </c>
      <c r="E70" s="26" t="s">
        <v>123</v>
      </c>
      <c r="F70" s="27" t="e">
        <f t="shared" ref="F70" si="37">SUM(F71+F75+F81+F79)</f>
        <v>#REF!</v>
      </c>
      <c r="G70" s="83">
        <f t="shared" ref="G70" si="38">SUM(G71+G75+G81+G79)</f>
        <v>1155500</v>
      </c>
    </row>
    <row r="71" spans="1:7" s="28" customFormat="1" ht="12.75">
      <c r="A71" s="24"/>
      <c r="B71" s="24">
        <v>722510</v>
      </c>
      <c r="C71" s="24"/>
      <c r="D71" s="25" t="s">
        <v>124</v>
      </c>
      <c r="E71" s="26" t="s">
        <v>125</v>
      </c>
      <c r="F71" s="27" t="e">
        <f t="shared" ref="F71" si="39">SUM(F72+F73+F74)</f>
        <v>#REF!</v>
      </c>
      <c r="G71" s="83">
        <f t="shared" ref="G71" si="40">SUM(G72+G73+G74)</f>
        <v>150000</v>
      </c>
    </row>
    <row r="72" spans="1:7" s="33" customFormat="1" ht="12.75">
      <c r="A72" s="29"/>
      <c r="B72" s="29"/>
      <c r="C72" s="29">
        <v>722515</v>
      </c>
      <c r="D72" s="30" t="s">
        <v>126</v>
      </c>
      <c r="E72" s="31" t="s">
        <v>127</v>
      </c>
      <c r="F72" s="32" t="e">
        <f>SUM(#REF!/12)*10</f>
        <v>#REF!</v>
      </c>
      <c r="G72" s="85">
        <v>10000</v>
      </c>
    </row>
    <row r="73" spans="1:7" s="33" customFormat="1" ht="12.75">
      <c r="A73" s="29"/>
      <c r="B73" s="29"/>
      <c r="C73" s="29">
        <v>722516</v>
      </c>
      <c r="D73" s="30" t="s">
        <v>128</v>
      </c>
      <c r="E73" s="31" t="s">
        <v>129</v>
      </c>
      <c r="F73" s="32" t="e">
        <f>SUM(#REF!/12)*10</f>
        <v>#REF!</v>
      </c>
      <c r="G73" s="85">
        <v>80000</v>
      </c>
    </row>
    <row r="74" spans="1:7" s="33" customFormat="1" ht="12.75">
      <c r="A74" s="29"/>
      <c r="B74" s="29"/>
      <c r="C74" s="29">
        <v>722518</v>
      </c>
      <c r="D74" s="30" t="s">
        <v>130</v>
      </c>
      <c r="E74" s="31" t="s">
        <v>131</v>
      </c>
      <c r="F74" s="32" t="e">
        <f>SUM(#REF!/12)*10</f>
        <v>#REF!</v>
      </c>
      <c r="G74" s="85">
        <v>60000</v>
      </c>
    </row>
    <row r="75" spans="1:7" s="28" customFormat="1" ht="12.75">
      <c r="A75" s="24"/>
      <c r="B75" s="24">
        <v>722530</v>
      </c>
      <c r="C75" s="24"/>
      <c r="D75" s="25" t="s">
        <v>132</v>
      </c>
      <c r="E75" s="26" t="s">
        <v>133</v>
      </c>
      <c r="F75" s="27" t="e">
        <f t="shared" ref="F75" si="41">SUM(F76+F77+F78)</f>
        <v>#REF!</v>
      </c>
      <c r="G75" s="83">
        <f t="shared" ref="G75" si="42">SUM(G76+G77+G78)</f>
        <v>360000</v>
      </c>
    </row>
    <row r="76" spans="1:7" s="33" customFormat="1" ht="12.75">
      <c r="A76" s="29"/>
      <c r="B76" s="29"/>
      <c r="C76" s="29">
        <v>722531</v>
      </c>
      <c r="D76" s="30" t="s">
        <v>134</v>
      </c>
      <c r="E76" s="31" t="s">
        <v>135</v>
      </c>
      <c r="F76" s="32" t="e">
        <f>SUM(#REF!/12)*10</f>
        <v>#REF!</v>
      </c>
      <c r="G76" s="85">
        <v>90000</v>
      </c>
    </row>
    <row r="77" spans="1:7" s="33" customFormat="1" ht="12.75">
      <c r="A77" s="29"/>
      <c r="B77" s="29"/>
      <c r="C77" s="29">
        <v>722532</v>
      </c>
      <c r="D77" s="30" t="s">
        <v>136</v>
      </c>
      <c r="E77" s="31" t="s">
        <v>137</v>
      </c>
      <c r="F77" s="32" t="e">
        <f>SUM(#REF!/12)*10</f>
        <v>#REF!</v>
      </c>
      <c r="G77" s="85">
        <v>220000</v>
      </c>
    </row>
    <row r="78" spans="1:7" s="33" customFormat="1" ht="12.75">
      <c r="A78" s="29"/>
      <c r="B78" s="29"/>
      <c r="C78" s="29">
        <v>722538</v>
      </c>
      <c r="D78" s="30" t="s">
        <v>138</v>
      </c>
      <c r="E78" s="31" t="s">
        <v>139</v>
      </c>
      <c r="F78" s="32" t="e">
        <f>SUM(#REF!/12)*10</f>
        <v>#REF!</v>
      </c>
      <c r="G78" s="85">
        <v>50000</v>
      </c>
    </row>
    <row r="79" spans="1:7" s="28" customFormat="1" ht="12.75">
      <c r="A79" s="24"/>
      <c r="B79" s="24">
        <v>722550</v>
      </c>
      <c r="C79" s="24"/>
      <c r="D79" s="25" t="s">
        <v>140</v>
      </c>
      <c r="E79" s="26" t="s">
        <v>141</v>
      </c>
      <c r="F79" s="27" t="e">
        <f>SUM(F80)</f>
        <v>#REF!</v>
      </c>
      <c r="G79" s="83">
        <f>SUM(G80)</f>
        <v>200000</v>
      </c>
    </row>
    <row r="80" spans="1:7" s="28" customFormat="1" ht="12.75">
      <c r="A80" s="24"/>
      <c r="B80" s="24"/>
      <c r="C80" s="38">
        <v>722554</v>
      </c>
      <c r="D80" s="30" t="s">
        <v>142</v>
      </c>
      <c r="E80" s="31" t="s">
        <v>141</v>
      </c>
      <c r="F80" s="32" t="e">
        <f>SUM(#REF!/12)*10</f>
        <v>#REF!</v>
      </c>
      <c r="G80" s="85">
        <v>200000</v>
      </c>
    </row>
    <row r="81" spans="1:7" s="28" customFormat="1" ht="12.75">
      <c r="A81" s="24"/>
      <c r="B81" s="24">
        <v>722580</v>
      </c>
      <c r="C81" s="24"/>
      <c r="D81" s="25" t="s">
        <v>143</v>
      </c>
      <c r="E81" s="26" t="s">
        <v>144</v>
      </c>
      <c r="F81" s="27" t="e">
        <f t="shared" ref="F81" si="43">SUM(F82+F83+F84+F85)</f>
        <v>#REF!</v>
      </c>
      <c r="G81" s="83">
        <f t="shared" ref="G81" si="44">SUM(G82+G83+G84+G85)</f>
        <v>445500</v>
      </c>
    </row>
    <row r="82" spans="1:7" s="33" customFormat="1" ht="12.75">
      <c r="A82" s="29"/>
      <c r="B82" s="29"/>
      <c r="C82" s="29">
        <v>722581</v>
      </c>
      <c r="D82" s="30" t="s">
        <v>145</v>
      </c>
      <c r="E82" s="31" t="s">
        <v>146</v>
      </c>
      <c r="F82" s="32" t="e">
        <f>SUM(#REF!/12)*10</f>
        <v>#REF!</v>
      </c>
      <c r="G82" s="85">
        <v>394000</v>
      </c>
    </row>
    <row r="83" spans="1:7" s="33" customFormat="1" ht="12.75">
      <c r="A83" s="29"/>
      <c r="B83" s="29"/>
      <c r="C83" s="29">
        <v>722582</v>
      </c>
      <c r="D83" s="30" t="s">
        <v>147</v>
      </c>
      <c r="E83" s="31" t="s">
        <v>148</v>
      </c>
      <c r="F83" s="32" t="e">
        <f>SUM(#REF!/12)*10</f>
        <v>#REF!</v>
      </c>
      <c r="G83" s="85">
        <v>40000</v>
      </c>
    </row>
    <row r="84" spans="1:7" s="33" customFormat="1" ht="12.75">
      <c r="A84" s="38"/>
      <c r="B84" s="38"/>
      <c r="C84" s="38">
        <v>722583</v>
      </c>
      <c r="D84" s="39" t="s">
        <v>149</v>
      </c>
      <c r="E84" s="40" t="s">
        <v>150</v>
      </c>
      <c r="F84" s="32" t="e">
        <f>SUM(#REF!/12)*10</f>
        <v>#REF!</v>
      </c>
      <c r="G84" s="87">
        <v>10000</v>
      </c>
    </row>
    <row r="85" spans="1:7" s="33" customFormat="1" ht="12.75">
      <c r="A85" s="38"/>
      <c r="B85" s="38"/>
      <c r="C85" s="38">
        <v>722584</v>
      </c>
      <c r="D85" s="39" t="s">
        <v>151</v>
      </c>
      <c r="E85" s="40" t="s">
        <v>152</v>
      </c>
      <c r="F85" s="32" t="e">
        <f>SUM(#REF!/12)*10</f>
        <v>#REF!</v>
      </c>
      <c r="G85" s="87">
        <v>1500</v>
      </c>
    </row>
    <row r="86" spans="1:7" s="28" customFormat="1" ht="12.75">
      <c r="A86" s="24">
        <v>722600</v>
      </c>
      <c r="B86" s="24"/>
      <c r="C86" s="24"/>
      <c r="D86" s="25" t="s">
        <v>153</v>
      </c>
      <c r="E86" s="26" t="s">
        <v>154</v>
      </c>
      <c r="F86" s="27" t="e">
        <f t="shared" ref="F86:G86" si="45">SUM(F87)</f>
        <v>#REF!</v>
      </c>
      <c r="G86" s="83">
        <f t="shared" si="45"/>
        <v>160000</v>
      </c>
    </row>
    <row r="87" spans="1:7" s="28" customFormat="1" ht="12.75">
      <c r="A87" s="24"/>
      <c r="B87" s="24">
        <v>722610</v>
      </c>
      <c r="C87" s="24"/>
      <c r="D87" s="25" t="s">
        <v>155</v>
      </c>
      <c r="E87" s="26" t="s">
        <v>156</v>
      </c>
      <c r="F87" s="27" t="e">
        <f t="shared" ref="F87" si="46">SUM(F88+F89)</f>
        <v>#REF!</v>
      </c>
      <c r="G87" s="83">
        <f t="shared" ref="G87" si="47">SUM(G88+G89)</f>
        <v>160000</v>
      </c>
    </row>
    <row r="88" spans="1:7" s="33" customFormat="1" ht="12.75">
      <c r="A88" s="29"/>
      <c r="B88" s="29"/>
      <c r="C88" s="38">
        <v>722612</v>
      </c>
      <c r="D88" s="30" t="s">
        <v>157</v>
      </c>
      <c r="E88" s="31" t="s">
        <v>158</v>
      </c>
      <c r="F88" s="32" t="e">
        <f>SUM(#REF!/12)*10</f>
        <v>#REF!</v>
      </c>
      <c r="G88" s="85">
        <v>60000</v>
      </c>
    </row>
    <row r="89" spans="1:7" s="28" customFormat="1" ht="12.75">
      <c r="A89" s="24"/>
      <c r="B89" s="24"/>
      <c r="C89" s="38">
        <v>722613</v>
      </c>
      <c r="D89" s="30" t="s">
        <v>159</v>
      </c>
      <c r="E89" s="31" t="s">
        <v>156</v>
      </c>
      <c r="F89" s="32" t="e">
        <f>SUM(#REF!/12)*10</f>
        <v>#REF!</v>
      </c>
      <c r="G89" s="85">
        <v>100000</v>
      </c>
    </row>
    <row r="90" spans="1:7" s="28" customFormat="1" ht="12.75">
      <c r="A90" s="24">
        <v>722700</v>
      </c>
      <c r="B90" s="24"/>
      <c r="C90" s="24"/>
      <c r="D90" s="25" t="s">
        <v>160</v>
      </c>
      <c r="E90" s="26" t="s">
        <v>161</v>
      </c>
      <c r="F90" s="27" t="e">
        <f t="shared" ref="F90:G91" si="48">SUM(F91)</f>
        <v>#REF!</v>
      </c>
      <c r="G90" s="83">
        <f t="shared" si="48"/>
        <v>100000</v>
      </c>
    </row>
    <row r="91" spans="1:7" s="28" customFormat="1" ht="12.75">
      <c r="A91" s="24"/>
      <c r="B91" s="24">
        <v>722790</v>
      </c>
      <c r="C91" s="24"/>
      <c r="D91" s="25" t="s">
        <v>162</v>
      </c>
      <c r="E91" s="26" t="s">
        <v>163</v>
      </c>
      <c r="F91" s="27" t="e">
        <f t="shared" si="48"/>
        <v>#REF!</v>
      </c>
      <c r="G91" s="83">
        <f t="shared" si="48"/>
        <v>100000</v>
      </c>
    </row>
    <row r="92" spans="1:7" s="28" customFormat="1" ht="12.75">
      <c r="A92" s="24"/>
      <c r="B92" s="24"/>
      <c r="C92" s="38">
        <v>722791</v>
      </c>
      <c r="D92" s="30" t="s">
        <v>164</v>
      </c>
      <c r="E92" s="31" t="s">
        <v>165</v>
      </c>
      <c r="F92" s="32" t="e">
        <f>SUM(#REF!/12)*10</f>
        <v>#REF!</v>
      </c>
      <c r="G92" s="85">
        <v>100000</v>
      </c>
    </row>
    <row r="93" spans="1:7" s="28" customFormat="1" ht="12.75">
      <c r="A93" s="24">
        <v>723100</v>
      </c>
      <c r="B93" s="24"/>
      <c r="C93" s="24"/>
      <c r="D93" s="25" t="s">
        <v>166</v>
      </c>
      <c r="E93" s="26" t="s">
        <v>167</v>
      </c>
      <c r="F93" s="27" t="e">
        <f t="shared" ref="F93:G94" si="49">SUM(F94)</f>
        <v>#REF!</v>
      </c>
      <c r="G93" s="83">
        <f t="shared" si="49"/>
        <v>5000</v>
      </c>
    </row>
    <row r="94" spans="1:7" s="28" customFormat="1" ht="12.75">
      <c r="A94" s="24"/>
      <c r="B94" s="24">
        <v>723130</v>
      </c>
      <c r="C94" s="24"/>
      <c r="D94" s="25" t="s">
        <v>168</v>
      </c>
      <c r="E94" s="26" t="s">
        <v>169</v>
      </c>
      <c r="F94" s="27" t="e">
        <f t="shared" si="49"/>
        <v>#REF!</v>
      </c>
      <c r="G94" s="83">
        <f t="shared" si="49"/>
        <v>5000</v>
      </c>
    </row>
    <row r="95" spans="1:7" s="33" customFormat="1" ht="12.75">
      <c r="A95" s="29"/>
      <c r="B95" s="29"/>
      <c r="C95" s="29">
        <v>723132</v>
      </c>
      <c r="D95" s="30" t="s">
        <v>170</v>
      </c>
      <c r="E95" s="31" t="s">
        <v>171</v>
      </c>
      <c r="F95" s="32" t="e">
        <f>SUM(#REF!/12)*10</f>
        <v>#REF!</v>
      </c>
      <c r="G95" s="85">
        <v>5000</v>
      </c>
    </row>
    <row r="96" spans="1:7" s="28" customFormat="1" ht="12.75">
      <c r="A96" s="24">
        <v>730000</v>
      </c>
      <c r="B96" s="24"/>
      <c r="C96" s="24"/>
      <c r="D96" s="25" t="s">
        <v>172</v>
      </c>
      <c r="E96" s="26" t="s">
        <v>346</v>
      </c>
      <c r="F96" s="27" t="e">
        <f>SUM(F97+#REF!)</f>
        <v>#REF!</v>
      </c>
      <c r="G96" s="83">
        <f>SUM(G97)</f>
        <v>4000000</v>
      </c>
    </row>
    <row r="97" spans="1:7" s="28" customFormat="1" ht="12.75">
      <c r="A97" s="24">
        <v>732000</v>
      </c>
      <c r="B97" s="24"/>
      <c r="C97" s="24"/>
      <c r="D97" s="25" t="s">
        <v>173</v>
      </c>
      <c r="E97" s="24" t="s">
        <v>174</v>
      </c>
      <c r="F97" s="32" t="e">
        <f>SUM(F98)</f>
        <v>#REF!</v>
      </c>
      <c r="G97" s="85">
        <f t="shared" ref="G97" si="50">SUM(G98)</f>
        <v>4000000</v>
      </c>
    </row>
    <row r="98" spans="1:7" s="33" customFormat="1" ht="12.75">
      <c r="A98" s="29"/>
      <c r="B98" s="29">
        <v>732100</v>
      </c>
      <c r="C98" s="29"/>
      <c r="D98" s="25" t="s">
        <v>175</v>
      </c>
      <c r="E98" s="31" t="s">
        <v>347</v>
      </c>
      <c r="F98" s="85" t="e">
        <f>SUM(F99+F100+#REF!)</f>
        <v>#REF!</v>
      </c>
      <c r="G98" s="85">
        <f>SUM(G99+G100)</f>
        <v>4000000</v>
      </c>
    </row>
    <row r="99" spans="1:7" s="33" customFormat="1" ht="12.75">
      <c r="A99" s="29"/>
      <c r="B99" s="29"/>
      <c r="C99" s="29">
        <v>732110</v>
      </c>
      <c r="D99" s="30" t="s">
        <v>176</v>
      </c>
      <c r="E99" s="31" t="s">
        <v>347</v>
      </c>
      <c r="F99" s="32" t="e">
        <f>SUM(#REF!/12)*10</f>
        <v>#REF!</v>
      </c>
      <c r="G99" s="85">
        <v>2000000</v>
      </c>
    </row>
    <row r="100" spans="1:7" s="33" customFormat="1" ht="12.75">
      <c r="A100" s="29"/>
      <c r="B100" s="29"/>
      <c r="C100" s="29">
        <v>732110</v>
      </c>
      <c r="D100" s="30" t="s">
        <v>177</v>
      </c>
      <c r="E100" s="31" t="s">
        <v>178</v>
      </c>
      <c r="F100" s="32" t="e">
        <f>SUM(#REF!/12)*10</f>
        <v>#REF!</v>
      </c>
      <c r="G100" s="85">
        <v>2000000</v>
      </c>
    </row>
    <row r="101" spans="1:7" s="28" customFormat="1" ht="12.75" customHeight="1">
      <c r="A101" s="24">
        <v>700000</v>
      </c>
      <c r="B101" s="24"/>
      <c r="C101" s="24"/>
      <c r="D101" s="25"/>
      <c r="E101" s="34" t="s">
        <v>456</v>
      </c>
      <c r="F101" s="27" t="e">
        <f>SUM(F8+F34+F96)</f>
        <v>#REF!</v>
      </c>
      <c r="G101" s="83">
        <f t="shared" ref="G101" si="51">SUM(G8+G34+G96)</f>
        <v>16720000</v>
      </c>
    </row>
    <row r="102" spans="1:7" s="28" customFormat="1" ht="12.75" hidden="1">
      <c r="A102" s="24"/>
      <c r="B102" s="24"/>
      <c r="C102" s="24"/>
      <c r="D102" s="25" t="s">
        <v>179</v>
      </c>
      <c r="E102" s="26" t="s">
        <v>180</v>
      </c>
      <c r="F102" s="27">
        <f t="shared" ref="F102" si="52">SUM(F103+F104+F105)</f>
        <v>0</v>
      </c>
      <c r="G102" s="83">
        <f t="shared" ref="G102" si="53">SUM(G103+G104+G105)</f>
        <v>0</v>
      </c>
    </row>
    <row r="103" spans="1:7" s="28" customFormat="1" ht="12.75" hidden="1">
      <c r="A103" s="24"/>
      <c r="B103" s="24"/>
      <c r="C103" s="24"/>
      <c r="D103" s="25">
        <v>1</v>
      </c>
      <c r="E103" s="26" t="s">
        <v>181</v>
      </c>
      <c r="F103" s="27">
        <v>0</v>
      </c>
      <c r="G103" s="83">
        <v>0</v>
      </c>
    </row>
    <row r="104" spans="1:7" s="28" customFormat="1" ht="12.75" hidden="1">
      <c r="A104" s="24"/>
      <c r="B104" s="24"/>
      <c r="C104" s="24"/>
      <c r="D104" s="25">
        <v>2</v>
      </c>
      <c r="E104" s="26" t="s">
        <v>182</v>
      </c>
      <c r="F104" s="27">
        <v>0</v>
      </c>
      <c r="G104" s="83">
        <v>0</v>
      </c>
    </row>
    <row r="105" spans="1:7" s="28" customFormat="1" ht="12.75" hidden="1">
      <c r="A105" s="24"/>
      <c r="B105" s="24"/>
      <c r="C105" s="24"/>
      <c r="D105" s="25">
        <v>3</v>
      </c>
      <c r="E105" s="26" t="s">
        <v>183</v>
      </c>
      <c r="F105" s="27">
        <v>0</v>
      </c>
      <c r="G105" s="83">
        <v>0</v>
      </c>
    </row>
    <row r="106" spans="1:7" s="41" customFormat="1" ht="12.75" hidden="1">
      <c r="A106" s="24"/>
      <c r="B106" s="24"/>
      <c r="C106" s="24"/>
      <c r="D106" s="25"/>
      <c r="E106" s="26" t="s">
        <v>184</v>
      </c>
      <c r="F106" s="27" t="e">
        <f t="shared" ref="F106" si="54">SUM(F101+F102)</f>
        <v>#REF!</v>
      </c>
      <c r="G106" s="83">
        <f t="shared" ref="G106" si="55">SUM(G101+G102)</f>
        <v>16720000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240"/>
  <sheetViews>
    <sheetView tabSelected="1" topLeftCell="A208" zoomScale="130" zoomScaleNormal="130" workbookViewId="0">
      <selection activeCell="F238" sqref="F238"/>
    </sheetView>
  </sheetViews>
  <sheetFormatPr defaultRowHeight="15"/>
  <cols>
    <col min="1" max="2" width="6.85546875" style="42" customWidth="1"/>
    <col min="3" max="3" width="7.7109375" style="42" customWidth="1"/>
    <col min="4" max="4" width="6.7109375" style="43" customWidth="1"/>
    <col min="5" max="5" width="75" style="42" customWidth="1"/>
    <col min="6" max="6" width="19.28515625" style="88" customWidth="1"/>
    <col min="239" max="239" width="6.85546875" customWidth="1"/>
    <col min="240" max="240" width="7.28515625" customWidth="1"/>
    <col min="241" max="241" width="9.28515625" customWidth="1"/>
    <col min="242" max="242" width="6.7109375" customWidth="1"/>
    <col min="243" max="243" width="59.7109375" customWidth="1"/>
    <col min="244" max="245" width="11.5703125" customWidth="1"/>
    <col min="246" max="246" width="12.5703125" customWidth="1"/>
    <col min="495" max="495" width="6.85546875" customWidth="1"/>
    <col min="496" max="496" width="7.28515625" customWidth="1"/>
    <col min="497" max="497" width="9.28515625" customWidth="1"/>
    <col min="498" max="498" width="6.7109375" customWidth="1"/>
    <col min="499" max="499" width="59.7109375" customWidth="1"/>
    <col min="500" max="501" width="11.5703125" customWidth="1"/>
    <col min="502" max="502" width="12.5703125" customWidth="1"/>
    <col min="751" max="751" width="6.85546875" customWidth="1"/>
    <col min="752" max="752" width="7.28515625" customWidth="1"/>
    <col min="753" max="753" width="9.28515625" customWidth="1"/>
    <col min="754" max="754" width="6.7109375" customWidth="1"/>
    <col min="755" max="755" width="59.7109375" customWidth="1"/>
    <col min="756" max="757" width="11.5703125" customWidth="1"/>
    <col min="758" max="758" width="12.5703125" customWidth="1"/>
    <col min="1007" max="1007" width="6.85546875" customWidth="1"/>
    <col min="1008" max="1008" width="7.28515625" customWidth="1"/>
    <col min="1009" max="1009" width="9.28515625" customWidth="1"/>
    <col min="1010" max="1010" width="6.7109375" customWidth="1"/>
    <col min="1011" max="1011" width="59.7109375" customWidth="1"/>
    <col min="1012" max="1013" width="11.5703125" customWidth="1"/>
    <col min="1014" max="1014" width="12.5703125" customWidth="1"/>
    <col min="1263" max="1263" width="6.85546875" customWidth="1"/>
    <col min="1264" max="1264" width="7.28515625" customWidth="1"/>
    <col min="1265" max="1265" width="9.28515625" customWidth="1"/>
    <col min="1266" max="1266" width="6.7109375" customWidth="1"/>
    <col min="1267" max="1267" width="59.7109375" customWidth="1"/>
    <col min="1268" max="1269" width="11.5703125" customWidth="1"/>
    <col min="1270" max="1270" width="12.5703125" customWidth="1"/>
    <col min="1519" max="1519" width="6.85546875" customWidth="1"/>
    <col min="1520" max="1520" width="7.28515625" customWidth="1"/>
    <col min="1521" max="1521" width="9.28515625" customWidth="1"/>
    <col min="1522" max="1522" width="6.7109375" customWidth="1"/>
    <col min="1523" max="1523" width="59.7109375" customWidth="1"/>
    <col min="1524" max="1525" width="11.5703125" customWidth="1"/>
    <col min="1526" max="1526" width="12.5703125" customWidth="1"/>
    <col min="1775" max="1775" width="6.85546875" customWidth="1"/>
    <col min="1776" max="1776" width="7.28515625" customWidth="1"/>
    <col min="1777" max="1777" width="9.28515625" customWidth="1"/>
    <col min="1778" max="1778" width="6.7109375" customWidth="1"/>
    <col min="1779" max="1779" width="59.7109375" customWidth="1"/>
    <col min="1780" max="1781" width="11.5703125" customWidth="1"/>
    <col min="1782" max="1782" width="12.5703125" customWidth="1"/>
    <col min="2031" max="2031" width="6.85546875" customWidth="1"/>
    <col min="2032" max="2032" width="7.28515625" customWidth="1"/>
    <col min="2033" max="2033" width="9.28515625" customWidth="1"/>
    <col min="2034" max="2034" width="6.7109375" customWidth="1"/>
    <col min="2035" max="2035" width="59.7109375" customWidth="1"/>
    <col min="2036" max="2037" width="11.5703125" customWidth="1"/>
    <col min="2038" max="2038" width="12.5703125" customWidth="1"/>
    <col min="2287" max="2287" width="6.85546875" customWidth="1"/>
    <col min="2288" max="2288" width="7.28515625" customWidth="1"/>
    <col min="2289" max="2289" width="9.28515625" customWidth="1"/>
    <col min="2290" max="2290" width="6.7109375" customWidth="1"/>
    <col min="2291" max="2291" width="59.7109375" customWidth="1"/>
    <col min="2292" max="2293" width="11.5703125" customWidth="1"/>
    <col min="2294" max="2294" width="12.5703125" customWidth="1"/>
    <col min="2543" max="2543" width="6.85546875" customWidth="1"/>
    <col min="2544" max="2544" width="7.28515625" customWidth="1"/>
    <col min="2545" max="2545" width="9.28515625" customWidth="1"/>
    <col min="2546" max="2546" width="6.7109375" customWidth="1"/>
    <col min="2547" max="2547" width="59.7109375" customWidth="1"/>
    <col min="2548" max="2549" width="11.5703125" customWidth="1"/>
    <col min="2550" max="2550" width="12.5703125" customWidth="1"/>
    <col min="2799" max="2799" width="6.85546875" customWidth="1"/>
    <col min="2800" max="2800" width="7.28515625" customWidth="1"/>
    <col min="2801" max="2801" width="9.28515625" customWidth="1"/>
    <col min="2802" max="2802" width="6.7109375" customWidth="1"/>
    <col min="2803" max="2803" width="59.7109375" customWidth="1"/>
    <col min="2804" max="2805" width="11.5703125" customWidth="1"/>
    <col min="2806" max="2806" width="12.5703125" customWidth="1"/>
    <col min="3055" max="3055" width="6.85546875" customWidth="1"/>
    <col min="3056" max="3056" width="7.28515625" customWidth="1"/>
    <col min="3057" max="3057" width="9.28515625" customWidth="1"/>
    <col min="3058" max="3058" width="6.7109375" customWidth="1"/>
    <col min="3059" max="3059" width="59.7109375" customWidth="1"/>
    <col min="3060" max="3061" width="11.5703125" customWidth="1"/>
    <col min="3062" max="3062" width="12.5703125" customWidth="1"/>
    <col min="3311" max="3311" width="6.85546875" customWidth="1"/>
    <col min="3312" max="3312" width="7.28515625" customWidth="1"/>
    <col min="3313" max="3313" width="9.28515625" customWidth="1"/>
    <col min="3314" max="3314" width="6.7109375" customWidth="1"/>
    <col min="3315" max="3315" width="59.7109375" customWidth="1"/>
    <col min="3316" max="3317" width="11.5703125" customWidth="1"/>
    <col min="3318" max="3318" width="12.5703125" customWidth="1"/>
    <col min="3567" max="3567" width="6.85546875" customWidth="1"/>
    <col min="3568" max="3568" width="7.28515625" customWidth="1"/>
    <col min="3569" max="3569" width="9.28515625" customWidth="1"/>
    <col min="3570" max="3570" width="6.7109375" customWidth="1"/>
    <col min="3571" max="3571" width="59.7109375" customWidth="1"/>
    <col min="3572" max="3573" width="11.5703125" customWidth="1"/>
    <col min="3574" max="3574" width="12.5703125" customWidth="1"/>
    <col min="3823" max="3823" width="6.85546875" customWidth="1"/>
    <col min="3824" max="3824" width="7.28515625" customWidth="1"/>
    <col min="3825" max="3825" width="9.28515625" customWidth="1"/>
    <col min="3826" max="3826" width="6.7109375" customWidth="1"/>
    <col min="3827" max="3827" width="59.7109375" customWidth="1"/>
    <col min="3828" max="3829" width="11.5703125" customWidth="1"/>
    <col min="3830" max="3830" width="12.5703125" customWidth="1"/>
    <col min="4079" max="4079" width="6.85546875" customWidth="1"/>
    <col min="4080" max="4080" width="7.28515625" customWidth="1"/>
    <col min="4081" max="4081" width="9.28515625" customWidth="1"/>
    <col min="4082" max="4082" width="6.7109375" customWidth="1"/>
    <col min="4083" max="4083" width="59.7109375" customWidth="1"/>
    <col min="4084" max="4085" width="11.5703125" customWidth="1"/>
    <col min="4086" max="4086" width="12.5703125" customWidth="1"/>
    <col min="4335" max="4335" width="6.85546875" customWidth="1"/>
    <col min="4336" max="4336" width="7.28515625" customWidth="1"/>
    <col min="4337" max="4337" width="9.28515625" customWidth="1"/>
    <col min="4338" max="4338" width="6.7109375" customWidth="1"/>
    <col min="4339" max="4339" width="59.7109375" customWidth="1"/>
    <col min="4340" max="4341" width="11.5703125" customWidth="1"/>
    <col min="4342" max="4342" width="12.5703125" customWidth="1"/>
    <col min="4591" max="4591" width="6.85546875" customWidth="1"/>
    <col min="4592" max="4592" width="7.28515625" customWidth="1"/>
    <col min="4593" max="4593" width="9.28515625" customWidth="1"/>
    <col min="4594" max="4594" width="6.7109375" customWidth="1"/>
    <col min="4595" max="4595" width="59.7109375" customWidth="1"/>
    <col min="4596" max="4597" width="11.5703125" customWidth="1"/>
    <col min="4598" max="4598" width="12.5703125" customWidth="1"/>
    <col min="4847" max="4847" width="6.85546875" customWidth="1"/>
    <col min="4848" max="4848" width="7.28515625" customWidth="1"/>
    <col min="4849" max="4849" width="9.28515625" customWidth="1"/>
    <col min="4850" max="4850" width="6.7109375" customWidth="1"/>
    <col min="4851" max="4851" width="59.7109375" customWidth="1"/>
    <col min="4852" max="4853" width="11.5703125" customWidth="1"/>
    <col min="4854" max="4854" width="12.5703125" customWidth="1"/>
    <col min="5103" max="5103" width="6.85546875" customWidth="1"/>
    <col min="5104" max="5104" width="7.28515625" customWidth="1"/>
    <col min="5105" max="5105" width="9.28515625" customWidth="1"/>
    <col min="5106" max="5106" width="6.7109375" customWidth="1"/>
    <col min="5107" max="5107" width="59.7109375" customWidth="1"/>
    <col min="5108" max="5109" width="11.5703125" customWidth="1"/>
    <col min="5110" max="5110" width="12.5703125" customWidth="1"/>
    <col min="5359" max="5359" width="6.85546875" customWidth="1"/>
    <col min="5360" max="5360" width="7.28515625" customWidth="1"/>
    <col min="5361" max="5361" width="9.28515625" customWidth="1"/>
    <col min="5362" max="5362" width="6.7109375" customWidth="1"/>
    <col min="5363" max="5363" width="59.7109375" customWidth="1"/>
    <col min="5364" max="5365" width="11.5703125" customWidth="1"/>
    <col min="5366" max="5366" width="12.5703125" customWidth="1"/>
    <col min="5615" max="5615" width="6.85546875" customWidth="1"/>
    <col min="5616" max="5616" width="7.28515625" customWidth="1"/>
    <col min="5617" max="5617" width="9.28515625" customWidth="1"/>
    <col min="5618" max="5618" width="6.7109375" customWidth="1"/>
    <col min="5619" max="5619" width="59.7109375" customWidth="1"/>
    <col min="5620" max="5621" width="11.5703125" customWidth="1"/>
    <col min="5622" max="5622" width="12.5703125" customWidth="1"/>
    <col min="5871" max="5871" width="6.85546875" customWidth="1"/>
    <col min="5872" max="5872" width="7.28515625" customWidth="1"/>
    <col min="5873" max="5873" width="9.28515625" customWidth="1"/>
    <col min="5874" max="5874" width="6.7109375" customWidth="1"/>
    <col min="5875" max="5875" width="59.7109375" customWidth="1"/>
    <col min="5876" max="5877" width="11.5703125" customWidth="1"/>
    <col min="5878" max="5878" width="12.5703125" customWidth="1"/>
    <col min="6127" max="6127" width="6.85546875" customWidth="1"/>
    <col min="6128" max="6128" width="7.28515625" customWidth="1"/>
    <col min="6129" max="6129" width="9.28515625" customWidth="1"/>
    <col min="6130" max="6130" width="6.7109375" customWidth="1"/>
    <col min="6131" max="6131" width="59.7109375" customWidth="1"/>
    <col min="6132" max="6133" width="11.5703125" customWidth="1"/>
    <col min="6134" max="6134" width="12.5703125" customWidth="1"/>
    <col min="6383" max="6383" width="6.85546875" customWidth="1"/>
    <col min="6384" max="6384" width="7.28515625" customWidth="1"/>
    <col min="6385" max="6385" width="9.28515625" customWidth="1"/>
    <col min="6386" max="6386" width="6.7109375" customWidth="1"/>
    <col min="6387" max="6387" width="59.7109375" customWidth="1"/>
    <col min="6388" max="6389" width="11.5703125" customWidth="1"/>
    <col min="6390" max="6390" width="12.5703125" customWidth="1"/>
    <col min="6639" max="6639" width="6.85546875" customWidth="1"/>
    <col min="6640" max="6640" width="7.28515625" customWidth="1"/>
    <col min="6641" max="6641" width="9.28515625" customWidth="1"/>
    <col min="6642" max="6642" width="6.7109375" customWidth="1"/>
    <col min="6643" max="6643" width="59.7109375" customWidth="1"/>
    <col min="6644" max="6645" width="11.5703125" customWidth="1"/>
    <col min="6646" max="6646" width="12.5703125" customWidth="1"/>
    <col min="6895" max="6895" width="6.85546875" customWidth="1"/>
    <col min="6896" max="6896" width="7.28515625" customWidth="1"/>
    <col min="6897" max="6897" width="9.28515625" customWidth="1"/>
    <col min="6898" max="6898" width="6.7109375" customWidth="1"/>
    <col min="6899" max="6899" width="59.7109375" customWidth="1"/>
    <col min="6900" max="6901" width="11.5703125" customWidth="1"/>
    <col min="6902" max="6902" width="12.5703125" customWidth="1"/>
    <col min="7151" max="7151" width="6.85546875" customWidth="1"/>
    <col min="7152" max="7152" width="7.28515625" customWidth="1"/>
    <col min="7153" max="7153" width="9.28515625" customWidth="1"/>
    <col min="7154" max="7154" width="6.7109375" customWidth="1"/>
    <col min="7155" max="7155" width="59.7109375" customWidth="1"/>
    <col min="7156" max="7157" width="11.5703125" customWidth="1"/>
    <col min="7158" max="7158" width="12.5703125" customWidth="1"/>
    <col min="7407" max="7407" width="6.85546875" customWidth="1"/>
    <col min="7408" max="7408" width="7.28515625" customWidth="1"/>
    <col min="7409" max="7409" width="9.28515625" customWidth="1"/>
    <col min="7410" max="7410" width="6.7109375" customWidth="1"/>
    <col min="7411" max="7411" width="59.7109375" customWidth="1"/>
    <col min="7412" max="7413" width="11.5703125" customWidth="1"/>
    <col min="7414" max="7414" width="12.5703125" customWidth="1"/>
    <col min="7663" max="7663" width="6.85546875" customWidth="1"/>
    <col min="7664" max="7664" width="7.28515625" customWidth="1"/>
    <col min="7665" max="7665" width="9.28515625" customWidth="1"/>
    <col min="7666" max="7666" width="6.7109375" customWidth="1"/>
    <col min="7667" max="7667" width="59.7109375" customWidth="1"/>
    <col min="7668" max="7669" width="11.5703125" customWidth="1"/>
    <col min="7670" max="7670" width="12.5703125" customWidth="1"/>
    <col min="7919" max="7919" width="6.85546875" customWidth="1"/>
    <col min="7920" max="7920" width="7.28515625" customWidth="1"/>
    <col min="7921" max="7921" width="9.28515625" customWidth="1"/>
    <col min="7922" max="7922" width="6.7109375" customWidth="1"/>
    <col min="7923" max="7923" width="59.7109375" customWidth="1"/>
    <col min="7924" max="7925" width="11.5703125" customWidth="1"/>
    <col min="7926" max="7926" width="12.5703125" customWidth="1"/>
    <col min="8175" max="8175" width="6.85546875" customWidth="1"/>
    <col min="8176" max="8176" width="7.28515625" customWidth="1"/>
    <col min="8177" max="8177" width="9.28515625" customWidth="1"/>
    <col min="8178" max="8178" width="6.7109375" customWidth="1"/>
    <col min="8179" max="8179" width="59.7109375" customWidth="1"/>
    <col min="8180" max="8181" width="11.5703125" customWidth="1"/>
    <col min="8182" max="8182" width="12.5703125" customWidth="1"/>
    <col min="8431" max="8431" width="6.85546875" customWidth="1"/>
    <col min="8432" max="8432" width="7.28515625" customWidth="1"/>
    <col min="8433" max="8433" width="9.28515625" customWidth="1"/>
    <col min="8434" max="8434" width="6.7109375" customWidth="1"/>
    <col min="8435" max="8435" width="59.7109375" customWidth="1"/>
    <col min="8436" max="8437" width="11.5703125" customWidth="1"/>
    <col min="8438" max="8438" width="12.5703125" customWidth="1"/>
    <col min="8687" max="8687" width="6.85546875" customWidth="1"/>
    <col min="8688" max="8688" width="7.28515625" customWidth="1"/>
    <col min="8689" max="8689" width="9.28515625" customWidth="1"/>
    <col min="8690" max="8690" width="6.7109375" customWidth="1"/>
    <col min="8691" max="8691" width="59.7109375" customWidth="1"/>
    <col min="8692" max="8693" width="11.5703125" customWidth="1"/>
    <col min="8694" max="8694" width="12.5703125" customWidth="1"/>
    <col min="8943" max="8943" width="6.85546875" customWidth="1"/>
    <col min="8944" max="8944" width="7.28515625" customWidth="1"/>
    <col min="8945" max="8945" width="9.28515625" customWidth="1"/>
    <col min="8946" max="8946" width="6.7109375" customWidth="1"/>
    <col min="8947" max="8947" width="59.7109375" customWidth="1"/>
    <col min="8948" max="8949" width="11.5703125" customWidth="1"/>
    <col min="8950" max="8950" width="12.5703125" customWidth="1"/>
    <col min="9199" max="9199" width="6.85546875" customWidth="1"/>
    <col min="9200" max="9200" width="7.28515625" customWidth="1"/>
    <col min="9201" max="9201" width="9.28515625" customWidth="1"/>
    <col min="9202" max="9202" width="6.7109375" customWidth="1"/>
    <col min="9203" max="9203" width="59.7109375" customWidth="1"/>
    <col min="9204" max="9205" width="11.5703125" customWidth="1"/>
    <col min="9206" max="9206" width="12.5703125" customWidth="1"/>
    <col min="9455" max="9455" width="6.85546875" customWidth="1"/>
    <col min="9456" max="9456" width="7.28515625" customWidth="1"/>
    <col min="9457" max="9457" width="9.28515625" customWidth="1"/>
    <col min="9458" max="9458" width="6.7109375" customWidth="1"/>
    <col min="9459" max="9459" width="59.7109375" customWidth="1"/>
    <col min="9460" max="9461" width="11.5703125" customWidth="1"/>
    <col min="9462" max="9462" width="12.5703125" customWidth="1"/>
    <col min="9711" max="9711" width="6.85546875" customWidth="1"/>
    <col min="9712" max="9712" width="7.28515625" customWidth="1"/>
    <col min="9713" max="9713" width="9.28515625" customWidth="1"/>
    <col min="9714" max="9714" width="6.7109375" customWidth="1"/>
    <col min="9715" max="9715" width="59.7109375" customWidth="1"/>
    <col min="9716" max="9717" width="11.5703125" customWidth="1"/>
    <col min="9718" max="9718" width="12.5703125" customWidth="1"/>
    <col min="9967" max="9967" width="6.85546875" customWidth="1"/>
    <col min="9968" max="9968" width="7.28515625" customWidth="1"/>
    <col min="9969" max="9969" width="9.28515625" customWidth="1"/>
    <col min="9970" max="9970" width="6.7109375" customWidth="1"/>
    <col min="9971" max="9971" width="59.7109375" customWidth="1"/>
    <col min="9972" max="9973" width="11.5703125" customWidth="1"/>
    <col min="9974" max="9974" width="12.5703125" customWidth="1"/>
    <col min="10223" max="10223" width="6.85546875" customWidth="1"/>
    <col min="10224" max="10224" width="7.28515625" customWidth="1"/>
    <col min="10225" max="10225" width="9.28515625" customWidth="1"/>
    <col min="10226" max="10226" width="6.7109375" customWidth="1"/>
    <col min="10227" max="10227" width="59.7109375" customWidth="1"/>
    <col min="10228" max="10229" width="11.5703125" customWidth="1"/>
    <col min="10230" max="10230" width="12.5703125" customWidth="1"/>
    <col min="10479" max="10479" width="6.85546875" customWidth="1"/>
    <col min="10480" max="10480" width="7.28515625" customWidth="1"/>
    <col min="10481" max="10481" width="9.28515625" customWidth="1"/>
    <col min="10482" max="10482" width="6.7109375" customWidth="1"/>
    <col min="10483" max="10483" width="59.7109375" customWidth="1"/>
    <col min="10484" max="10485" width="11.5703125" customWidth="1"/>
    <col min="10486" max="10486" width="12.5703125" customWidth="1"/>
    <col min="10735" max="10735" width="6.85546875" customWidth="1"/>
    <col min="10736" max="10736" width="7.28515625" customWidth="1"/>
    <col min="10737" max="10737" width="9.28515625" customWidth="1"/>
    <col min="10738" max="10738" width="6.7109375" customWidth="1"/>
    <col min="10739" max="10739" width="59.7109375" customWidth="1"/>
    <col min="10740" max="10741" width="11.5703125" customWidth="1"/>
    <col min="10742" max="10742" width="12.5703125" customWidth="1"/>
    <col min="10991" max="10991" width="6.85546875" customWidth="1"/>
    <col min="10992" max="10992" width="7.28515625" customWidth="1"/>
    <col min="10993" max="10993" width="9.28515625" customWidth="1"/>
    <col min="10994" max="10994" width="6.7109375" customWidth="1"/>
    <col min="10995" max="10995" width="59.7109375" customWidth="1"/>
    <col min="10996" max="10997" width="11.5703125" customWidth="1"/>
    <col min="10998" max="10998" width="12.5703125" customWidth="1"/>
    <col min="11247" max="11247" width="6.85546875" customWidth="1"/>
    <col min="11248" max="11248" width="7.28515625" customWidth="1"/>
    <col min="11249" max="11249" width="9.28515625" customWidth="1"/>
    <col min="11250" max="11250" width="6.7109375" customWidth="1"/>
    <col min="11251" max="11251" width="59.7109375" customWidth="1"/>
    <col min="11252" max="11253" width="11.5703125" customWidth="1"/>
    <col min="11254" max="11254" width="12.5703125" customWidth="1"/>
    <col min="11503" max="11503" width="6.85546875" customWidth="1"/>
    <col min="11504" max="11504" width="7.28515625" customWidth="1"/>
    <col min="11505" max="11505" width="9.28515625" customWidth="1"/>
    <col min="11506" max="11506" width="6.7109375" customWidth="1"/>
    <col min="11507" max="11507" width="59.7109375" customWidth="1"/>
    <col min="11508" max="11509" width="11.5703125" customWidth="1"/>
    <col min="11510" max="11510" width="12.5703125" customWidth="1"/>
    <col min="11759" max="11759" width="6.85546875" customWidth="1"/>
    <col min="11760" max="11760" width="7.28515625" customWidth="1"/>
    <col min="11761" max="11761" width="9.28515625" customWidth="1"/>
    <col min="11762" max="11762" width="6.7109375" customWidth="1"/>
    <col min="11763" max="11763" width="59.7109375" customWidth="1"/>
    <col min="11764" max="11765" width="11.5703125" customWidth="1"/>
    <col min="11766" max="11766" width="12.5703125" customWidth="1"/>
    <col min="12015" max="12015" width="6.85546875" customWidth="1"/>
    <col min="12016" max="12016" width="7.28515625" customWidth="1"/>
    <col min="12017" max="12017" width="9.28515625" customWidth="1"/>
    <col min="12018" max="12018" width="6.7109375" customWidth="1"/>
    <col min="12019" max="12019" width="59.7109375" customWidth="1"/>
    <col min="12020" max="12021" width="11.5703125" customWidth="1"/>
    <col min="12022" max="12022" width="12.5703125" customWidth="1"/>
    <col min="12271" max="12271" width="6.85546875" customWidth="1"/>
    <col min="12272" max="12272" width="7.28515625" customWidth="1"/>
    <col min="12273" max="12273" width="9.28515625" customWidth="1"/>
    <col min="12274" max="12274" width="6.7109375" customWidth="1"/>
    <col min="12275" max="12275" width="59.7109375" customWidth="1"/>
    <col min="12276" max="12277" width="11.5703125" customWidth="1"/>
    <col min="12278" max="12278" width="12.5703125" customWidth="1"/>
    <col min="12527" max="12527" width="6.85546875" customWidth="1"/>
    <col min="12528" max="12528" width="7.28515625" customWidth="1"/>
    <col min="12529" max="12529" width="9.28515625" customWidth="1"/>
    <col min="12530" max="12530" width="6.7109375" customWidth="1"/>
    <col min="12531" max="12531" width="59.7109375" customWidth="1"/>
    <col min="12532" max="12533" width="11.5703125" customWidth="1"/>
    <col min="12534" max="12534" width="12.5703125" customWidth="1"/>
    <col min="12783" max="12783" width="6.85546875" customWidth="1"/>
    <col min="12784" max="12784" width="7.28515625" customWidth="1"/>
    <col min="12785" max="12785" width="9.28515625" customWidth="1"/>
    <col min="12786" max="12786" width="6.7109375" customWidth="1"/>
    <col min="12787" max="12787" width="59.7109375" customWidth="1"/>
    <col min="12788" max="12789" width="11.5703125" customWidth="1"/>
    <col min="12790" max="12790" width="12.5703125" customWidth="1"/>
    <col min="13039" max="13039" width="6.85546875" customWidth="1"/>
    <col min="13040" max="13040" width="7.28515625" customWidth="1"/>
    <col min="13041" max="13041" width="9.28515625" customWidth="1"/>
    <col min="13042" max="13042" width="6.7109375" customWidth="1"/>
    <col min="13043" max="13043" width="59.7109375" customWidth="1"/>
    <col min="13044" max="13045" width="11.5703125" customWidth="1"/>
    <col min="13046" max="13046" width="12.5703125" customWidth="1"/>
    <col min="13295" max="13295" width="6.85546875" customWidth="1"/>
    <col min="13296" max="13296" width="7.28515625" customWidth="1"/>
    <col min="13297" max="13297" width="9.28515625" customWidth="1"/>
    <col min="13298" max="13298" width="6.7109375" customWidth="1"/>
    <col min="13299" max="13299" width="59.7109375" customWidth="1"/>
    <col min="13300" max="13301" width="11.5703125" customWidth="1"/>
    <col min="13302" max="13302" width="12.5703125" customWidth="1"/>
    <col min="13551" max="13551" width="6.85546875" customWidth="1"/>
    <col min="13552" max="13552" width="7.28515625" customWidth="1"/>
    <col min="13553" max="13553" width="9.28515625" customWidth="1"/>
    <col min="13554" max="13554" width="6.7109375" customWidth="1"/>
    <col min="13555" max="13555" width="59.7109375" customWidth="1"/>
    <col min="13556" max="13557" width="11.5703125" customWidth="1"/>
    <col min="13558" max="13558" width="12.5703125" customWidth="1"/>
    <col min="13807" max="13807" width="6.85546875" customWidth="1"/>
    <col min="13808" max="13808" width="7.28515625" customWidth="1"/>
    <col min="13809" max="13809" width="9.28515625" customWidth="1"/>
    <col min="13810" max="13810" width="6.7109375" customWidth="1"/>
    <col min="13811" max="13811" width="59.7109375" customWidth="1"/>
    <col min="13812" max="13813" width="11.5703125" customWidth="1"/>
    <col min="13814" max="13814" width="12.5703125" customWidth="1"/>
    <col min="14063" max="14063" width="6.85546875" customWidth="1"/>
    <col min="14064" max="14064" width="7.28515625" customWidth="1"/>
    <col min="14065" max="14065" width="9.28515625" customWidth="1"/>
    <col min="14066" max="14066" width="6.7109375" customWidth="1"/>
    <col min="14067" max="14067" width="59.7109375" customWidth="1"/>
    <col min="14068" max="14069" width="11.5703125" customWidth="1"/>
    <col min="14070" max="14070" width="12.5703125" customWidth="1"/>
    <col min="14319" max="14319" width="6.85546875" customWidth="1"/>
    <col min="14320" max="14320" width="7.28515625" customWidth="1"/>
    <col min="14321" max="14321" width="9.28515625" customWidth="1"/>
    <col min="14322" max="14322" width="6.7109375" customWidth="1"/>
    <col min="14323" max="14323" width="59.7109375" customWidth="1"/>
    <col min="14324" max="14325" width="11.5703125" customWidth="1"/>
    <col min="14326" max="14326" width="12.5703125" customWidth="1"/>
    <col min="14575" max="14575" width="6.85546875" customWidth="1"/>
    <col min="14576" max="14576" width="7.28515625" customWidth="1"/>
    <col min="14577" max="14577" width="9.28515625" customWidth="1"/>
    <col min="14578" max="14578" width="6.7109375" customWidth="1"/>
    <col min="14579" max="14579" width="59.7109375" customWidth="1"/>
    <col min="14580" max="14581" width="11.5703125" customWidth="1"/>
    <col min="14582" max="14582" width="12.5703125" customWidth="1"/>
    <col min="14831" max="14831" width="6.85546875" customWidth="1"/>
    <col min="14832" max="14832" width="7.28515625" customWidth="1"/>
    <col min="14833" max="14833" width="9.28515625" customWidth="1"/>
    <col min="14834" max="14834" width="6.7109375" customWidth="1"/>
    <col min="14835" max="14835" width="59.7109375" customWidth="1"/>
    <col min="14836" max="14837" width="11.5703125" customWidth="1"/>
    <col min="14838" max="14838" width="12.5703125" customWidth="1"/>
    <col min="15087" max="15087" width="6.85546875" customWidth="1"/>
    <col min="15088" max="15088" width="7.28515625" customWidth="1"/>
    <col min="15089" max="15089" width="9.28515625" customWidth="1"/>
    <col min="15090" max="15090" width="6.7109375" customWidth="1"/>
    <col min="15091" max="15091" width="59.7109375" customWidth="1"/>
    <col min="15092" max="15093" width="11.5703125" customWidth="1"/>
    <col min="15094" max="15094" width="12.5703125" customWidth="1"/>
    <col min="15343" max="15343" width="6.85546875" customWidth="1"/>
    <col min="15344" max="15344" width="7.28515625" customWidth="1"/>
    <col min="15345" max="15345" width="9.28515625" customWidth="1"/>
    <col min="15346" max="15346" width="6.7109375" customWidth="1"/>
    <col min="15347" max="15347" width="59.7109375" customWidth="1"/>
    <col min="15348" max="15349" width="11.5703125" customWidth="1"/>
    <col min="15350" max="15350" width="12.5703125" customWidth="1"/>
    <col min="15599" max="15599" width="6.85546875" customWidth="1"/>
    <col min="15600" max="15600" width="7.28515625" customWidth="1"/>
    <col min="15601" max="15601" width="9.28515625" customWidth="1"/>
    <col min="15602" max="15602" width="6.7109375" customWidth="1"/>
    <col min="15603" max="15603" width="59.7109375" customWidth="1"/>
    <col min="15604" max="15605" width="11.5703125" customWidth="1"/>
    <col min="15606" max="15606" width="12.5703125" customWidth="1"/>
    <col min="15855" max="15855" width="6.85546875" customWidth="1"/>
    <col min="15856" max="15856" width="7.28515625" customWidth="1"/>
    <col min="15857" max="15857" width="9.28515625" customWidth="1"/>
    <col min="15858" max="15858" width="6.7109375" customWidth="1"/>
    <col min="15859" max="15859" width="59.7109375" customWidth="1"/>
    <col min="15860" max="15861" width="11.5703125" customWidth="1"/>
    <col min="15862" max="15862" width="12.5703125" customWidth="1"/>
    <col min="16111" max="16111" width="6.85546875" customWidth="1"/>
    <col min="16112" max="16112" width="7.28515625" customWidth="1"/>
    <col min="16113" max="16113" width="9.28515625" customWidth="1"/>
    <col min="16114" max="16114" width="6.7109375" customWidth="1"/>
    <col min="16115" max="16115" width="59.7109375" customWidth="1"/>
    <col min="16116" max="16117" width="11.5703125" customWidth="1"/>
    <col min="16118" max="16118" width="12.5703125" customWidth="1"/>
  </cols>
  <sheetData>
    <row r="1" spans="1:6">
      <c r="E1" s="108" t="s">
        <v>438</v>
      </c>
      <c r="F1"/>
    </row>
    <row r="2" spans="1:6">
      <c r="E2" s="108" t="s">
        <v>439</v>
      </c>
      <c r="F2"/>
    </row>
    <row r="3" spans="1:6">
      <c r="E3" s="44"/>
      <c r="F3"/>
    </row>
    <row r="4" spans="1:6" s="73" customFormat="1">
      <c r="A4" s="77" t="s">
        <v>458</v>
      </c>
      <c r="B4" s="75"/>
      <c r="C4" s="75"/>
      <c r="D4" s="76"/>
      <c r="E4" s="75"/>
    </row>
    <row r="5" spans="1:6" s="73" customFormat="1">
      <c r="A5" s="77"/>
      <c r="B5" s="75"/>
      <c r="C5" s="75"/>
      <c r="D5" s="76"/>
      <c r="E5" s="75"/>
      <c r="F5" s="89"/>
    </row>
    <row r="6" spans="1:6" s="33" customFormat="1" ht="53.25">
      <c r="A6" s="61" t="s">
        <v>367</v>
      </c>
      <c r="B6" s="68" t="s">
        <v>185</v>
      </c>
      <c r="C6" s="69" t="s">
        <v>369</v>
      </c>
      <c r="D6" s="67" t="s">
        <v>368</v>
      </c>
      <c r="E6" s="62" t="s">
        <v>366</v>
      </c>
      <c r="F6" s="79" t="s">
        <v>454</v>
      </c>
    </row>
    <row r="7" spans="1:6" s="33" customFormat="1" ht="12.75">
      <c r="A7" s="47">
        <v>1</v>
      </c>
      <c r="B7" s="47">
        <v>2</v>
      </c>
      <c r="C7" s="47">
        <v>3</v>
      </c>
      <c r="D7" s="47">
        <v>4</v>
      </c>
      <c r="E7" s="47">
        <v>5</v>
      </c>
      <c r="F7" s="12">
        <v>6</v>
      </c>
    </row>
    <row r="8" spans="1:6" s="33" customFormat="1" ht="12.75">
      <c r="A8" s="11">
        <v>100111</v>
      </c>
      <c r="B8" s="14"/>
      <c r="C8" s="14"/>
      <c r="D8" s="15"/>
      <c r="E8" s="14" t="s">
        <v>186</v>
      </c>
      <c r="F8" s="81"/>
    </row>
    <row r="9" spans="1:6" s="23" customFormat="1" ht="13.5">
      <c r="A9" s="19"/>
      <c r="B9" s="19"/>
      <c r="C9" s="19">
        <v>610000</v>
      </c>
      <c r="D9" s="20">
        <v>1</v>
      </c>
      <c r="E9" s="19" t="s">
        <v>187</v>
      </c>
      <c r="F9" s="82">
        <f>SUM(F10)</f>
        <v>55000</v>
      </c>
    </row>
    <row r="10" spans="1:6" s="28" customFormat="1" ht="12.75">
      <c r="A10" s="24"/>
      <c r="B10" s="24"/>
      <c r="C10" s="24">
        <v>613000</v>
      </c>
      <c r="D10" s="25" t="s">
        <v>10</v>
      </c>
      <c r="E10" s="24" t="s">
        <v>188</v>
      </c>
      <c r="F10" s="83">
        <f>SUM(F11:F12)</f>
        <v>55000</v>
      </c>
    </row>
    <row r="11" spans="1:6" s="33" customFormat="1" ht="12.75">
      <c r="A11" s="29"/>
      <c r="B11" s="49" t="s">
        <v>189</v>
      </c>
      <c r="C11" s="29">
        <v>613100</v>
      </c>
      <c r="D11" s="30" t="s">
        <v>12</v>
      </c>
      <c r="E11" s="29" t="s">
        <v>190</v>
      </c>
      <c r="F11" s="85">
        <v>5000</v>
      </c>
    </row>
    <row r="12" spans="1:6" s="33" customFormat="1" ht="12.75">
      <c r="A12" s="29"/>
      <c r="B12" s="49" t="s">
        <v>189</v>
      </c>
      <c r="C12" s="29">
        <v>613900</v>
      </c>
      <c r="D12" s="30" t="s">
        <v>20</v>
      </c>
      <c r="E12" s="29" t="s">
        <v>191</v>
      </c>
      <c r="F12" s="85">
        <v>50000</v>
      </c>
    </row>
    <row r="13" spans="1:6" s="28" customFormat="1" ht="12.75">
      <c r="A13" s="24"/>
      <c r="B13" s="50" t="s">
        <v>189</v>
      </c>
      <c r="C13" s="24"/>
      <c r="D13" s="25">
        <v>2</v>
      </c>
      <c r="E13" s="63" t="s">
        <v>192</v>
      </c>
      <c r="F13" s="83">
        <v>30000</v>
      </c>
    </row>
    <row r="14" spans="1:6" s="33" customFormat="1" ht="12.75">
      <c r="A14" s="29"/>
      <c r="B14" s="29"/>
      <c r="C14" s="29"/>
      <c r="D14" s="30"/>
      <c r="E14" s="63" t="s">
        <v>193</v>
      </c>
      <c r="F14" s="83">
        <f>SUM(F9+F13)</f>
        <v>85000</v>
      </c>
    </row>
    <row r="15" spans="1:6" s="33" customFormat="1" ht="12.75">
      <c r="A15" s="11">
        <v>100121</v>
      </c>
      <c r="B15" s="14"/>
      <c r="C15" s="14"/>
      <c r="D15" s="15"/>
      <c r="E15" s="64" t="s">
        <v>355</v>
      </c>
      <c r="F15" s="81"/>
    </row>
    <row r="16" spans="1:6" s="23" customFormat="1" ht="13.5">
      <c r="A16" s="19"/>
      <c r="B16" s="51"/>
      <c r="C16" s="19">
        <v>610000</v>
      </c>
      <c r="D16" s="20">
        <v>1</v>
      </c>
      <c r="E16" s="19" t="s">
        <v>187</v>
      </c>
      <c r="F16" s="82">
        <f>SUM(F17+F24)</f>
        <v>2997000</v>
      </c>
    </row>
    <row r="17" spans="1:6" s="28" customFormat="1" ht="12.75">
      <c r="A17" s="24"/>
      <c r="B17" s="52"/>
      <c r="C17" s="24">
        <v>613000</v>
      </c>
      <c r="D17" s="25" t="s">
        <v>10</v>
      </c>
      <c r="E17" s="24" t="s">
        <v>188</v>
      </c>
      <c r="F17" s="83">
        <f>SUM(F18:F23)</f>
        <v>311000</v>
      </c>
    </row>
    <row r="18" spans="1:6" s="33" customFormat="1" ht="12.75">
      <c r="A18" s="29"/>
      <c r="B18" s="53" t="s">
        <v>194</v>
      </c>
      <c r="C18" s="29">
        <v>613100</v>
      </c>
      <c r="D18" s="30" t="s">
        <v>12</v>
      </c>
      <c r="E18" s="29" t="s">
        <v>190</v>
      </c>
      <c r="F18" s="85">
        <v>1000</v>
      </c>
    </row>
    <row r="19" spans="1:6" s="33" customFormat="1" ht="12.75">
      <c r="A19" s="29"/>
      <c r="B19" s="53" t="s">
        <v>235</v>
      </c>
      <c r="C19" s="29">
        <v>613500</v>
      </c>
      <c r="D19" s="30" t="s">
        <v>20</v>
      </c>
      <c r="E19" s="29" t="s">
        <v>236</v>
      </c>
      <c r="F19" s="85">
        <v>150000</v>
      </c>
    </row>
    <row r="20" spans="1:6" s="33" customFormat="1" ht="12.75">
      <c r="A20" s="29"/>
      <c r="B20" s="53" t="s">
        <v>194</v>
      </c>
      <c r="C20" s="29">
        <v>613800</v>
      </c>
      <c r="D20" s="30" t="s">
        <v>23</v>
      </c>
      <c r="E20" s="29" t="s">
        <v>195</v>
      </c>
      <c r="F20" s="85">
        <v>10000</v>
      </c>
    </row>
    <row r="21" spans="1:6" s="33" customFormat="1" ht="12.75">
      <c r="A21" s="29"/>
      <c r="B21" s="53" t="s">
        <v>194</v>
      </c>
      <c r="C21" s="29">
        <v>613900</v>
      </c>
      <c r="D21" s="30" t="s">
        <v>197</v>
      </c>
      <c r="E21" s="29" t="s">
        <v>191</v>
      </c>
      <c r="F21" s="85">
        <v>50000</v>
      </c>
    </row>
    <row r="22" spans="1:6" s="33" customFormat="1" ht="12.75">
      <c r="A22" s="29"/>
      <c r="B22" s="53" t="s">
        <v>202</v>
      </c>
      <c r="C22" s="29">
        <v>613900</v>
      </c>
      <c r="D22" s="30" t="s">
        <v>198</v>
      </c>
      <c r="E22" s="29" t="s">
        <v>203</v>
      </c>
      <c r="F22" s="85">
        <v>80000</v>
      </c>
    </row>
    <row r="23" spans="1:6" s="33" customFormat="1" ht="12.75">
      <c r="A23" s="29"/>
      <c r="B23" s="53" t="s">
        <v>194</v>
      </c>
      <c r="C23" s="29">
        <v>613900</v>
      </c>
      <c r="D23" s="30" t="s">
        <v>200</v>
      </c>
      <c r="E23" s="29" t="s">
        <v>407</v>
      </c>
      <c r="F23" s="85">
        <v>20000</v>
      </c>
    </row>
    <row r="24" spans="1:6" s="28" customFormat="1" ht="13.5" customHeight="1">
      <c r="A24" s="24"/>
      <c r="B24" s="52"/>
      <c r="C24" s="24">
        <v>614000</v>
      </c>
      <c r="D24" s="25" t="s">
        <v>29</v>
      </c>
      <c r="E24" s="24" t="s">
        <v>204</v>
      </c>
      <c r="F24" s="83">
        <f>SUM(F25:F55)</f>
        <v>2686000</v>
      </c>
    </row>
    <row r="25" spans="1:6" s="33" customFormat="1" ht="12.75">
      <c r="A25" s="29"/>
      <c r="B25" s="53" t="s">
        <v>194</v>
      </c>
      <c r="C25" s="29">
        <v>614200</v>
      </c>
      <c r="D25" s="30" t="s">
        <v>31</v>
      </c>
      <c r="E25" s="29" t="s">
        <v>380</v>
      </c>
      <c r="F25" s="85">
        <v>120000</v>
      </c>
    </row>
    <row r="26" spans="1:6" s="33" customFormat="1" ht="12.75">
      <c r="A26" s="29"/>
      <c r="B26" s="53" t="s">
        <v>238</v>
      </c>
      <c r="C26" s="29">
        <v>614200</v>
      </c>
      <c r="D26" s="30" t="s">
        <v>206</v>
      </c>
      <c r="E26" s="29" t="s">
        <v>362</v>
      </c>
      <c r="F26" s="85">
        <v>120000</v>
      </c>
    </row>
    <row r="27" spans="1:6" s="33" customFormat="1" ht="12.75">
      <c r="A27" s="29"/>
      <c r="B27" s="53" t="s">
        <v>238</v>
      </c>
      <c r="C27" s="29">
        <v>614200</v>
      </c>
      <c r="D27" s="30" t="s">
        <v>209</v>
      </c>
      <c r="E27" s="29" t="s">
        <v>239</v>
      </c>
      <c r="F27" s="85">
        <v>40000</v>
      </c>
    </row>
    <row r="28" spans="1:6" s="33" customFormat="1" ht="12.75">
      <c r="A28" s="29"/>
      <c r="B28" s="53" t="s">
        <v>240</v>
      </c>
      <c r="C28" s="29">
        <v>614200</v>
      </c>
      <c r="D28" s="71" t="s">
        <v>211</v>
      </c>
      <c r="E28" s="29" t="s">
        <v>352</v>
      </c>
      <c r="F28" s="85">
        <v>20000</v>
      </c>
    </row>
    <row r="29" spans="1:6" s="33" customFormat="1" ht="12.75">
      <c r="A29" s="29"/>
      <c r="B29" s="53" t="s">
        <v>240</v>
      </c>
      <c r="C29" s="29">
        <v>614200</v>
      </c>
      <c r="D29" s="30" t="s">
        <v>214</v>
      </c>
      <c r="E29" s="29" t="s">
        <v>241</v>
      </c>
      <c r="F29" s="85">
        <v>50000</v>
      </c>
    </row>
    <row r="30" spans="1:6" s="33" customFormat="1" ht="12.75">
      <c r="A30" s="29"/>
      <c r="B30" s="53">
        <v>1091</v>
      </c>
      <c r="C30" s="29">
        <v>614200</v>
      </c>
      <c r="D30" s="30" t="s">
        <v>217</v>
      </c>
      <c r="E30" s="29" t="s">
        <v>351</v>
      </c>
      <c r="F30" s="85">
        <v>20000</v>
      </c>
    </row>
    <row r="31" spans="1:6" s="33" customFormat="1" ht="12.75">
      <c r="A31" s="29"/>
      <c r="B31" s="53" t="s">
        <v>202</v>
      </c>
      <c r="C31" s="29">
        <v>614300</v>
      </c>
      <c r="D31" s="30" t="s">
        <v>219</v>
      </c>
      <c r="E31" s="29" t="s">
        <v>244</v>
      </c>
      <c r="F31" s="85">
        <v>50000</v>
      </c>
    </row>
    <row r="32" spans="1:6" s="33" customFormat="1" ht="12.75">
      <c r="A32" s="29"/>
      <c r="B32" s="53" t="s">
        <v>202</v>
      </c>
      <c r="C32" s="29">
        <v>614300</v>
      </c>
      <c r="D32" s="30" t="s">
        <v>245</v>
      </c>
      <c r="E32" s="29" t="s">
        <v>248</v>
      </c>
      <c r="F32" s="85">
        <v>50000</v>
      </c>
    </row>
    <row r="33" spans="1:6" s="33" customFormat="1" ht="12.75">
      <c r="A33" s="29"/>
      <c r="B33" s="54" t="s">
        <v>243</v>
      </c>
      <c r="C33" s="29">
        <v>614300</v>
      </c>
      <c r="D33" s="30" t="s">
        <v>246</v>
      </c>
      <c r="E33" s="29" t="s">
        <v>334</v>
      </c>
      <c r="F33" s="85">
        <v>160000</v>
      </c>
    </row>
    <row r="34" spans="1:6" s="33" customFormat="1" ht="12.75">
      <c r="A34" s="29"/>
      <c r="B34" s="54" t="s">
        <v>243</v>
      </c>
      <c r="C34" s="29">
        <v>614300</v>
      </c>
      <c r="D34" s="30" t="s">
        <v>247</v>
      </c>
      <c r="E34" s="29" t="s">
        <v>251</v>
      </c>
      <c r="F34" s="85">
        <v>50000</v>
      </c>
    </row>
    <row r="35" spans="1:6" s="33" customFormat="1" ht="12.75">
      <c r="A35" s="29"/>
      <c r="B35" s="53" t="s">
        <v>240</v>
      </c>
      <c r="C35" s="29">
        <v>614300</v>
      </c>
      <c r="D35" s="30" t="s">
        <v>249</v>
      </c>
      <c r="E35" s="29" t="s">
        <v>253</v>
      </c>
      <c r="F35" s="85">
        <v>20000</v>
      </c>
    </row>
    <row r="36" spans="1:6" s="33" customFormat="1" ht="12.75">
      <c r="A36" s="29"/>
      <c r="B36" s="53">
        <v>1091</v>
      </c>
      <c r="C36" s="29">
        <v>614300</v>
      </c>
      <c r="D36" s="30" t="s">
        <v>250</v>
      </c>
      <c r="E36" s="29" t="s">
        <v>255</v>
      </c>
      <c r="F36" s="85">
        <v>20000</v>
      </c>
    </row>
    <row r="37" spans="1:6" s="33" customFormat="1" ht="12.75">
      <c r="A37" s="29"/>
      <c r="B37" s="53" t="s">
        <v>202</v>
      </c>
      <c r="C37" s="29">
        <v>614300</v>
      </c>
      <c r="D37" s="30" t="s">
        <v>252</v>
      </c>
      <c r="E37" s="29" t="s">
        <v>335</v>
      </c>
      <c r="F37" s="85">
        <v>5000</v>
      </c>
    </row>
    <row r="38" spans="1:6" s="33" customFormat="1" ht="12.75">
      <c r="A38" s="29"/>
      <c r="B38" s="53" t="s">
        <v>240</v>
      </c>
      <c r="C38" s="29">
        <v>614300</v>
      </c>
      <c r="D38" s="30" t="s">
        <v>254</v>
      </c>
      <c r="E38" s="29" t="s">
        <v>353</v>
      </c>
      <c r="F38" s="85">
        <v>100000</v>
      </c>
    </row>
    <row r="39" spans="1:6" s="33" customFormat="1" ht="12.75">
      <c r="A39" s="29"/>
      <c r="B39" s="53" t="s">
        <v>202</v>
      </c>
      <c r="C39" s="29">
        <v>614300</v>
      </c>
      <c r="D39" s="30" t="s">
        <v>256</v>
      </c>
      <c r="E39" s="29" t="s">
        <v>384</v>
      </c>
      <c r="F39" s="85">
        <v>550000</v>
      </c>
    </row>
    <row r="40" spans="1:6" s="33" customFormat="1" ht="12.75">
      <c r="A40" s="29"/>
      <c r="B40" s="53" t="s">
        <v>274</v>
      </c>
      <c r="C40" s="29">
        <v>614300</v>
      </c>
      <c r="D40" s="30" t="s">
        <v>258</v>
      </c>
      <c r="E40" s="29" t="s">
        <v>275</v>
      </c>
      <c r="F40" s="85">
        <v>20000</v>
      </c>
    </row>
    <row r="41" spans="1:6" s="33" customFormat="1" ht="12.75">
      <c r="A41" s="29"/>
      <c r="B41" s="53" t="s">
        <v>205</v>
      </c>
      <c r="C41" s="29">
        <v>614400</v>
      </c>
      <c r="D41" s="30" t="s">
        <v>259</v>
      </c>
      <c r="E41" s="29" t="s">
        <v>207</v>
      </c>
      <c r="F41" s="85">
        <v>10000</v>
      </c>
    </row>
    <row r="42" spans="1:6" s="33" customFormat="1" ht="12.75">
      <c r="A42" s="29"/>
      <c r="B42" s="53" t="s">
        <v>243</v>
      </c>
      <c r="C42" s="29">
        <v>614400</v>
      </c>
      <c r="D42" s="30" t="s">
        <v>260</v>
      </c>
      <c r="E42" s="29" t="s">
        <v>385</v>
      </c>
      <c r="F42" s="85">
        <v>160000</v>
      </c>
    </row>
    <row r="43" spans="1:6" s="33" customFormat="1" ht="12.75">
      <c r="A43" s="29"/>
      <c r="B43" s="53" t="s">
        <v>261</v>
      </c>
      <c r="C43" s="29">
        <v>614400</v>
      </c>
      <c r="D43" s="30" t="s">
        <v>262</v>
      </c>
      <c r="E43" s="29" t="s">
        <v>386</v>
      </c>
      <c r="F43" s="85">
        <v>240000</v>
      </c>
    </row>
    <row r="44" spans="1:6" s="33" customFormat="1" ht="12.75">
      <c r="A44" s="29"/>
      <c r="B44" s="53" t="s">
        <v>263</v>
      </c>
      <c r="C44" s="29">
        <v>614400</v>
      </c>
      <c r="D44" s="30" t="s">
        <v>264</v>
      </c>
      <c r="E44" s="29" t="s">
        <v>412</v>
      </c>
      <c r="F44" s="85">
        <v>250000</v>
      </c>
    </row>
    <row r="45" spans="1:6" s="33" customFormat="1" ht="12.75">
      <c r="A45" s="29"/>
      <c r="B45" s="53" t="s">
        <v>263</v>
      </c>
      <c r="C45" s="29">
        <v>614400</v>
      </c>
      <c r="D45" s="30" t="s">
        <v>265</v>
      </c>
      <c r="E45" s="29" t="s">
        <v>387</v>
      </c>
      <c r="F45" s="85">
        <v>15000</v>
      </c>
    </row>
    <row r="46" spans="1:6" s="33" customFormat="1" ht="12.75">
      <c r="A46" s="29"/>
      <c r="B46" s="53" t="s">
        <v>263</v>
      </c>
      <c r="C46" s="29">
        <v>614400</v>
      </c>
      <c r="D46" s="30" t="s">
        <v>266</v>
      </c>
      <c r="E46" s="29" t="s">
        <v>388</v>
      </c>
      <c r="F46" s="85">
        <v>16000</v>
      </c>
    </row>
    <row r="47" spans="1:6" s="33" customFormat="1" ht="12.75">
      <c r="A47" s="29"/>
      <c r="B47" s="53" t="s">
        <v>205</v>
      </c>
      <c r="C47" s="29">
        <v>614400</v>
      </c>
      <c r="D47" s="30" t="s">
        <v>267</v>
      </c>
      <c r="E47" s="29" t="s">
        <v>452</v>
      </c>
      <c r="F47" s="85">
        <v>10000</v>
      </c>
    </row>
    <row r="48" spans="1:6" s="33" customFormat="1" ht="12.75">
      <c r="A48" s="29"/>
      <c r="B48" s="53" t="s">
        <v>451</v>
      </c>
      <c r="C48" s="29">
        <v>614400</v>
      </c>
      <c r="D48" s="30" t="s">
        <v>268</v>
      </c>
      <c r="E48" s="29" t="s">
        <v>453</v>
      </c>
      <c r="F48" s="85">
        <v>10000</v>
      </c>
    </row>
    <row r="49" spans="1:6" s="33" customFormat="1" ht="12.75">
      <c r="A49" s="29"/>
      <c r="B49" s="53" t="s">
        <v>205</v>
      </c>
      <c r="C49" s="29">
        <v>614400</v>
      </c>
      <c r="D49" s="30" t="s">
        <v>269</v>
      </c>
      <c r="E49" s="29" t="s">
        <v>371</v>
      </c>
      <c r="F49" s="85">
        <v>220000</v>
      </c>
    </row>
    <row r="50" spans="1:6" s="33" customFormat="1" ht="12.75">
      <c r="A50" s="29"/>
      <c r="B50" s="53" t="s">
        <v>263</v>
      </c>
      <c r="C50" s="29">
        <v>614400</v>
      </c>
      <c r="D50" s="30" t="s">
        <v>270</v>
      </c>
      <c r="E50" s="29" t="s">
        <v>336</v>
      </c>
      <c r="F50" s="85">
        <v>10000</v>
      </c>
    </row>
    <row r="51" spans="1:6" s="33" customFormat="1" ht="12.75">
      <c r="A51" s="29"/>
      <c r="B51" s="53" t="s">
        <v>208</v>
      </c>
      <c r="C51" s="29">
        <v>614500</v>
      </c>
      <c r="D51" s="30" t="s">
        <v>271</v>
      </c>
      <c r="E51" s="29" t="s">
        <v>210</v>
      </c>
      <c r="F51" s="85">
        <v>60000</v>
      </c>
    </row>
    <row r="52" spans="1:6" s="33" customFormat="1" ht="12.75">
      <c r="A52" s="29"/>
      <c r="B52" s="53" t="s">
        <v>194</v>
      </c>
      <c r="C52" s="29">
        <v>614500</v>
      </c>
      <c r="D52" s="30" t="s">
        <v>273</v>
      </c>
      <c r="E52" s="29" t="s">
        <v>212</v>
      </c>
      <c r="F52" s="85">
        <v>60000</v>
      </c>
    </row>
    <row r="53" spans="1:6" s="33" customFormat="1" ht="12.75">
      <c r="A53" s="29"/>
      <c r="B53" s="53" t="s">
        <v>213</v>
      </c>
      <c r="C53" s="29">
        <v>614800</v>
      </c>
      <c r="D53" s="30" t="s">
        <v>354</v>
      </c>
      <c r="E53" s="29" t="s">
        <v>215</v>
      </c>
      <c r="F53" s="85">
        <v>180000</v>
      </c>
    </row>
    <row r="54" spans="1:6" s="33" customFormat="1" ht="12.75">
      <c r="A54" s="29"/>
      <c r="B54" s="53" t="s">
        <v>216</v>
      </c>
      <c r="C54" s="29">
        <v>614800</v>
      </c>
      <c r="D54" s="30" t="s">
        <v>363</v>
      </c>
      <c r="E54" s="29" t="s">
        <v>218</v>
      </c>
      <c r="F54" s="85">
        <v>25000</v>
      </c>
    </row>
    <row r="55" spans="1:6" s="33" customFormat="1" ht="12.75">
      <c r="A55" s="29"/>
      <c r="B55" s="53" t="s">
        <v>216</v>
      </c>
      <c r="C55" s="29">
        <v>614800</v>
      </c>
      <c r="D55" s="30" t="s">
        <v>398</v>
      </c>
      <c r="E55" s="29" t="s">
        <v>220</v>
      </c>
      <c r="F55" s="85">
        <v>25000</v>
      </c>
    </row>
    <row r="56" spans="1:6" s="33" customFormat="1" ht="12.75">
      <c r="A56" s="29"/>
      <c r="B56" s="53"/>
      <c r="C56" s="29"/>
      <c r="D56" s="30"/>
      <c r="E56" s="63" t="s">
        <v>223</v>
      </c>
      <c r="F56" s="83">
        <f>SUM(F16)</f>
        <v>2997000</v>
      </c>
    </row>
    <row r="57" spans="1:6" s="33" customFormat="1" ht="24">
      <c r="A57" s="11">
        <v>100131</v>
      </c>
      <c r="B57" s="14"/>
      <c r="C57" s="14"/>
      <c r="D57" s="15"/>
      <c r="E57" s="65" t="s">
        <v>356</v>
      </c>
      <c r="F57" s="81"/>
    </row>
    <row r="58" spans="1:6" s="23" customFormat="1" ht="13.5">
      <c r="A58" s="19"/>
      <c r="B58" s="51"/>
      <c r="C58" s="19">
        <v>610000</v>
      </c>
      <c r="D58" s="20">
        <v>1</v>
      </c>
      <c r="E58" s="19" t="s">
        <v>187</v>
      </c>
      <c r="F58" s="82">
        <f>SUM(F59+F72+F76)</f>
        <v>3058000</v>
      </c>
    </row>
    <row r="59" spans="1:6" s="28" customFormat="1" ht="12.75">
      <c r="A59" s="24"/>
      <c r="B59" s="52"/>
      <c r="C59" s="24">
        <v>613000</v>
      </c>
      <c r="D59" s="25" t="s">
        <v>10</v>
      </c>
      <c r="E59" s="24" t="s">
        <v>188</v>
      </c>
      <c r="F59" s="83">
        <f>SUM(F60:F71)</f>
        <v>2641000</v>
      </c>
    </row>
    <row r="60" spans="1:6" s="33" customFormat="1" ht="12.75">
      <c r="A60" s="29"/>
      <c r="B60" s="53" t="s">
        <v>194</v>
      </c>
      <c r="C60" s="29">
        <v>613100</v>
      </c>
      <c r="D60" s="30" t="s">
        <v>12</v>
      </c>
      <c r="E60" s="29" t="s">
        <v>190</v>
      </c>
      <c r="F60" s="85">
        <v>1000</v>
      </c>
    </row>
    <row r="61" spans="1:6" s="33" customFormat="1" ht="12.75">
      <c r="A61" s="29"/>
      <c r="B61" s="53" t="s">
        <v>224</v>
      </c>
      <c r="C61" s="29">
        <v>613200</v>
      </c>
      <c r="D61" s="30" t="s">
        <v>20</v>
      </c>
      <c r="E61" s="29" t="s">
        <v>225</v>
      </c>
      <c r="F61" s="85">
        <v>200000</v>
      </c>
    </row>
    <row r="62" spans="1:6" s="33" customFormat="1" ht="12.75">
      <c r="A62" s="29"/>
      <c r="B62" s="53" t="s">
        <v>226</v>
      </c>
      <c r="C62" s="29">
        <v>613300</v>
      </c>
      <c r="D62" s="30" t="s">
        <v>23</v>
      </c>
      <c r="E62" s="29" t="s">
        <v>449</v>
      </c>
      <c r="F62" s="85">
        <v>800000</v>
      </c>
    </row>
    <row r="63" spans="1:6" s="33" customFormat="1" ht="12.75">
      <c r="A63" s="29"/>
      <c r="B63" s="53" t="s">
        <v>226</v>
      </c>
      <c r="C63" s="29">
        <v>613300</v>
      </c>
      <c r="D63" s="30" t="s">
        <v>197</v>
      </c>
      <c r="E63" s="29" t="s">
        <v>399</v>
      </c>
      <c r="F63" s="85">
        <v>900000</v>
      </c>
    </row>
    <row r="64" spans="1:6" s="33" customFormat="1" ht="12.75">
      <c r="A64" s="29"/>
      <c r="B64" s="53" t="s">
        <v>227</v>
      </c>
      <c r="C64" s="29">
        <v>613300</v>
      </c>
      <c r="D64" s="30" t="s">
        <v>198</v>
      </c>
      <c r="E64" s="29" t="s">
        <v>401</v>
      </c>
      <c r="F64" s="85">
        <v>200000</v>
      </c>
    </row>
    <row r="65" spans="1:6" s="33" customFormat="1" ht="12.75">
      <c r="A65" s="29"/>
      <c r="B65" s="53" t="s">
        <v>227</v>
      </c>
      <c r="C65" s="29">
        <v>613300</v>
      </c>
      <c r="D65" s="30" t="s">
        <v>200</v>
      </c>
      <c r="E65" s="29" t="s">
        <v>403</v>
      </c>
      <c r="F65" s="85">
        <v>70000</v>
      </c>
    </row>
    <row r="66" spans="1:6" s="33" customFormat="1" ht="12.75">
      <c r="A66" s="29"/>
      <c r="B66" s="53" t="s">
        <v>196</v>
      </c>
      <c r="C66" s="29">
        <v>613700</v>
      </c>
      <c r="D66" s="30" t="s">
        <v>201</v>
      </c>
      <c r="E66" s="29" t="s">
        <v>400</v>
      </c>
      <c r="F66" s="85">
        <v>300000</v>
      </c>
    </row>
    <row r="67" spans="1:6" s="33" customFormat="1" ht="12.75">
      <c r="A67" s="29"/>
      <c r="B67" s="53" t="s">
        <v>194</v>
      </c>
      <c r="C67" s="29">
        <v>613900</v>
      </c>
      <c r="D67" s="30" t="s">
        <v>395</v>
      </c>
      <c r="E67" s="29" t="s">
        <v>191</v>
      </c>
      <c r="F67" s="85">
        <v>40000</v>
      </c>
    </row>
    <row r="68" spans="1:6" s="33" customFormat="1" ht="12.75">
      <c r="A68" s="29"/>
      <c r="B68" s="53" t="s">
        <v>194</v>
      </c>
      <c r="C68" s="29">
        <v>613900</v>
      </c>
      <c r="D68" s="30" t="s">
        <v>396</v>
      </c>
      <c r="E68" s="29" t="s">
        <v>409</v>
      </c>
      <c r="F68" s="85">
        <v>10000</v>
      </c>
    </row>
    <row r="69" spans="1:6" s="33" customFormat="1" ht="12.75">
      <c r="A69" s="29"/>
      <c r="B69" s="53" t="s">
        <v>196</v>
      </c>
      <c r="C69" s="29">
        <v>613900</v>
      </c>
      <c r="D69" s="72" t="s">
        <v>402</v>
      </c>
      <c r="E69" s="29" t="s">
        <v>229</v>
      </c>
      <c r="F69" s="85">
        <v>30000</v>
      </c>
    </row>
    <row r="70" spans="1:6" s="33" customFormat="1" ht="12.75">
      <c r="A70" s="29"/>
      <c r="B70" s="53" t="s">
        <v>196</v>
      </c>
      <c r="C70" s="29">
        <v>613900</v>
      </c>
      <c r="D70" s="72" t="s">
        <v>414</v>
      </c>
      <c r="E70" s="29" t="s">
        <v>413</v>
      </c>
      <c r="F70" s="85">
        <v>40000</v>
      </c>
    </row>
    <row r="71" spans="1:6" s="33" customFormat="1" ht="12.75">
      <c r="A71" s="29"/>
      <c r="B71" s="53" t="s">
        <v>196</v>
      </c>
      <c r="C71" s="29">
        <v>613900</v>
      </c>
      <c r="D71" s="72" t="s">
        <v>415</v>
      </c>
      <c r="E71" s="29" t="s">
        <v>199</v>
      </c>
      <c r="F71" s="85">
        <v>50000</v>
      </c>
    </row>
    <row r="72" spans="1:6" s="28" customFormat="1" ht="12.75">
      <c r="A72" s="24"/>
      <c r="B72" s="52"/>
      <c r="C72" s="24">
        <v>614000</v>
      </c>
      <c r="D72" s="25" t="s">
        <v>29</v>
      </c>
      <c r="E72" s="24" t="s">
        <v>204</v>
      </c>
      <c r="F72" s="83">
        <f>SUM(F73:F75)</f>
        <v>300000</v>
      </c>
    </row>
    <row r="73" spans="1:6" s="33" customFormat="1" ht="12.75">
      <c r="A73" s="29"/>
      <c r="B73" s="53" t="s">
        <v>194</v>
      </c>
      <c r="C73" s="29">
        <v>614100</v>
      </c>
      <c r="D73" s="30" t="s">
        <v>31</v>
      </c>
      <c r="E73" s="29" t="s">
        <v>391</v>
      </c>
      <c r="F73" s="85">
        <v>100000</v>
      </c>
    </row>
    <row r="74" spans="1:6" s="33" customFormat="1" ht="12.75">
      <c r="A74" s="29"/>
      <c r="B74" s="53" t="s">
        <v>194</v>
      </c>
      <c r="C74" s="29">
        <v>614400</v>
      </c>
      <c r="D74" s="72" t="s">
        <v>206</v>
      </c>
      <c r="E74" s="29" t="s">
        <v>389</v>
      </c>
      <c r="F74" s="85">
        <v>100000</v>
      </c>
    </row>
    <row r="75" spans="1:6" s="33" customFormat="1" ht="12.75">
      <c r="A75" s="29"/>
      <c r="B75" s="53" t="s">
        <v>226</v>
      </c>
      <c r="C75" s="29">
        <v>614400</v>
      </c>
      <c r="D75" s="30" t="s">
        <v>209</v>
      </c>
      <c r="E75" s="29" t="s">
        <v>450</v>
      </c>
      <c r="F75" s="85">
        <v>100000</v>
      </c>
    </row>
    <row r="76" spans="1:6" s="28" customFormat="1" ht="12.75">
      <c r="A76" s="24"/>
      <c r="B76" s="52"/>
      <c r="C76" s="24">
        <v>61600</v>
      </c>
      <c r="D76" s="25" t="s">
        <v>45</v>
      </c>
      <c r="E76" s="24" t="s">
        <v>230</v>
      </c>
      <c r="F76" s="83">
        <f>SUM(F77)</f>
        <v>117000</v>
      </c>
    </row>
    <row r="77" spans="1:6" s="33" customFormat="1" ht="12.75">
      <c r="A77" s="29"/>
      <c r="B77" s="53" t="s">
        <v>231</v>
      </c>
      <c r="C77" s="29">
        <v>616100</v>
      </c>
      <c r="D77" s="30" t="s">
        <v>47</v>
      </c>
      <c r="E77" s="29" t="s">
        <v>232</v>
      </c>
      <c r="F77" s="85">
        <v>117000</v>
      </c>
    </row>
    <row r="78" spans="1:6" s="28" customFormat="1" ht="12.75">
      <c r="A78" s="24"/>
      <c r="B78" s="52"/>
      <c r="C78" s="24">
        <v>821000</v>
      </c>
      <c r="D78" s="25" t="s">
        <v>338</v>
      </c>
      <c r="E78" s="63" t="s">
        <v>221</v>
      </c>
      <c r="F78" s="83">
        <f>SUM(F79:F85)</f>
        <v>2590000</v>
      </c>
    </row>
    <row r="79" spans="1:6" s="33" customFormat="1" ht="12.75">
      <c r="A79" s="29"/>
      <c r="B79" s="53" t="s">
        <v>194</v>
      </c>
      <c r="C79" s="29">
        <v>821100</v>
      </c>
      <c r="D79" s="30" t="s">
        <v>54</v>
      </c>
      <c r="E79" s="29" t="s">
        <v>372</v>
      </c>
      <c r="F79" s="85">
        <v>100000</v>
      </c>
    </row>
    <row r="80" spans="1:6" s="33" customFormat="1" ht="12.75">
      <c r="A80" s="29"/>
      <c r="B80" s="53" t="s">
        <v>194</v>
      </c>
      <c r="C80" s="29">
        <v>821500</v>
      </c>
      <c r="D80" s="30" t="s">
        <v>73</v>
      </c>
      <c r="E80" s="29" t="s">
        <v>404</v>
      </c>
      <c r="F80" s="85">
        <v>100000</v>
      </c>
    </row>
    <row r="81" spans="1:6" s="33" customFormat="1" ht="12.75">
      <c r="A81" s="29"/>
      <c r="B81" s="53" t="s">
        <v>194</v>
      </c>
      <c r="C81" s="29">
        <v>821600</v>
      </c>
      <c r="D81" s="30" t="s">
        <v>83</v>
      </c>
      <c r="E81" s="29" t="s">
        <v>397</v>
      </c>
      <c r="F81" s="85">
        <v>2000000</v>
      </c>
    </row>
    <row r="82" spans="1:6" s="33" customFormat="1" ht="12.75">
      <c r="A82" s="29"/>
      <c r="B82" s="53" t="s">
        <v>194</v>
      </c>
      <c r="C82" s="29">
        <v>821600</v>
      </c>
      <c r="D82" s="30" t="s">
        <v>89</v>
      </c>
      <c r="E82" s="29" t="s">
        <v>408</v>
      </c>
      <c r="F82" s="85">
        <v>100000</v>
      </c>
    </row>
    <row r="83" spans="1:6" s="33" customFormat="1" ht="12.75">
      <c r="A83" s="29"/>
      <c r="B83" s="53" t="s">
        <v>194</v>
      </c>
      <c r="C83" s="29">
        <v>821600</v>
      </c>
      <c r="D83" s="30" t="s">
        <v>95</v>
      </c>
      <c r="E83" s="29" t="s">
        <v>337</v>
      </c>
      <c r="F83" s="85">
        <v>200000</v>
      </c>
    </row>
    <row r="84" spans="1:6" s="33" customFormat="1" ht="12.75">
      <c r="A84" s="29"/>
      <c r="B84" s="53" t="s">
        <v>196</v>
      </c>
      <c r="C84" s="29">
        <v>821600</v>
      </c>
      <c r="D84" s="30" t="s">
        <v>122</v>
      </c>
      <c r="E84" s="29" t="s">
        <v>390</v>
      </c>
      <c r="F84" s="85">
        <v>50000</v>
      </c>
    </row>
    <row r="85" spans="1:6" s="33" customFormat="1" ht="12.75">
      <c r="A85" s="29"/>
      <c r="B85" s="53" t="s">
        <v>222</v>
      </c>
      <c r="C85" s="29">
        <v>821600</v>
      </c>
      <c r="D85" s="30" t="s">
        <v>153</v>
      </c>
      <c r="E85" s="29" t="s">
        <v>381</v>
      </c>
      <c r="F85" s="85">
        <v>40000</v>
      </c>
    </row>
    <row r="86" spans="1:6" s="28" customFormat="1" ht="12.75">
      <c r="A86" s="24"/>
      <c r="B86" s="52" t="s">
        <v>231</v>
      </c>
      <c r="C86" s="24">
        <v>823100</v>
      </c>
      <c r="D86" s="25">
        <v>3</v>
      </c>
      <c r="E86" s="24" t="s">
        <v>233</v>
      </c>
      <c r="F86" s="83">
        <v>75000</v>
      </c>
    </row>
    <row r="87" spans="1:6" s="33" customFormat="1" ht="12.75">
      <c r="A87" s="29"/>
      <c r="B87" s="53"/>
      <c r="C87" s="29"/>
      <c r="D87" s="30"/>
      <c r="E87" s="63" t="s">
        <v>234</v>
      </c>
      <c r="F87" s="83">
        <f>SUM(F58+F78+F86)</f>
        <v>5723000</v>
      </c>
    </row>
    <row r="88" spans="1:6" s="33" customFormat="1" ht="24">
      <c r="A88" s="11">
        <v>100141</v>
      </c>
      <c r="B88" s="14"/>
      <c r="C88" s="14"/>
      <c r="D88" s="15"/>
      <c r="E88" s="65" t="s">
        <v>357</v>
      </c>
      <c r="F88" s="81"/>
    </row>
    <row r="89" spans="1:6" s="23" customFormat="1" ht="13.5">
      <c r="A89" s="19"/>
      <c r="B89" s="19"/>
      <c r="C89" s="19">
        <v>610000</v>
      </c>
      <c r="D89" s="20">
        <v>1</v>
      </c>
      <c r="E89" s="19" t="s">
        <v>187</v>
      </c>
      <c r="F89" s="82">
        <f t="shared" ref="F89" si="0">SUM(F90)</f>
        <v>196000</v>
      </c>
    </row>
    <row r="90" spans="1:6" s="28" customFormat="1" ht="12.75">
      <c r="A90" s="24"/>
      <c r="B90" s="52"/>
      <c r="C90" s="24">
        <v>613000</v>
      </c>
      <c r="D90" s="25" t="s">
        <v>10</v>
      </c>
      <c r="E90" s="24" t="s">
        <v>188</v>
      </c>
      <c r="F90" s="83">
        <f>SUM(F91:F95)</f>
        <v>196000</v>
      </c>
    </row>
    <row r="91" spans="1:6" s="33" customFormat="1" ht="12.75">
      <c r="A91" s="29"/>
      <c r="B91" s="49" t="s">
        <v>196</v>
      </c>
      <c r="C91" s="29">
        <v>613100</v>
      </c>
      <c r="D91" s="30" t="s">
        <v>12</v>
      </c>
      <c r="E91" s="29" t="s">
        <v>190</v>
      </c>
      <c r="F91" s="85">
        <v>1000</v>
      </c>
    </row>
    <row r="92" spans="1:6" s="33" customFormat="1" ht="12.75">
      <c r="A92" s="29"/>
      <c r="B92" s="53" t="s">
        <v>196</v>
      </c>
      <c r="C92" s="29">
        <v>613700</v>
      </c>
      <c r="D92" s="30" t="s">
        <v>20</v>
      </c>
      <c r="E92" s="29" t="s">
        <v>411</v>
      </c>
      <c r="F92" s="85">
        <v>15000</v>
      </c>
    </row>
    <row r="93" spans="1:6" s="33" customFormat="1" ht="12.75">
      <c r="A93" s="29"/>
      <c r="B93" s="53" t="s">
        <v>213</v>
      </c>
      <c r="C93" s="29">
        <v>613900</v>
      </c>
      <c r="D93" s="30" t="s">
        <v>23</v>
      </c>
      <c r="E93" s="29" t="s">
        <v>228</v>
      </c>
      <c r="F93" s="85">
        <v>70000</v>
      </c>
    </row>
    <row r="94" spans="1:6" s="33" customFormat="1" ht="12.75">
      <c r="A94" s="29"/>
      <c r="B94" s="53" t="s">
        <v>196</v>
      </c>
      <c r="C94" s="29">
        <v>613900</v>
      </c>
      <c r="D94" s="30" t="s">
        <v>197</v>
      </c>
      <c r="E94" s="29" t="s">
        <v>191</v>
      </c>
      <c r="F94" s="85">
        <v>50000</v>
      </c>
    </row>
    <row r="95" spans="1:6" s="33" customFormat="1" ht="12.75">
      <c r="A95" s="29"/>
      <c r="B95" s="53" t="s">
        <v>196</v>
      </c>
      <c r="C95" s="29">
        <v>613900</v>
      </c>
      <c r="D95" s="30" t="s">
        <v>198</v>
      </c>
      <c r="E95" s="29" t="s">
        <v>364</v>
      </c>
      <c r="F95" s="85">
        <v>60000</v>
      </c>
    </row>
    <row r="96" spans="1:6" s="28" customFormat="1" ht="12.75">
      <c r="A96" s="24"/>
      <c r="B96" s="52"/>
      <c r="C96" s="24">
        <v>821000</v>
      </c>
      <c r="D96" s="25">
        <v>2</v>
      </c>
      <c r="E96" s="63" t="s">
        <v>221</v>
      </c>
      <c r="F96" s="83">
        <f>SUM(F97:F98)</f>
        <v>80000</v>
      </c>
    </row>
    <row r="97" spans="1:6" s="33" customFormat="1" ht="12.75">
      <c r="A97" s="29"/>
      <c r="B97" s="53" t="s">
        <v>194</v>
      </c>
      <c r="C97" s="29">
        <v>821500</v>
      </c>
      <c r="D97" s="30" t="s">
        <v>54</v>
      </c>
      <c r="E97" s="29" t="s">
        <v>383</v>
      </c>
      <c r="F97" s="85">
        <v>30000</v>
      </c>
    </row>
    <row r="98" spans="1:6" s="33" customFormat="1" ht="12.75">
      <c r="A98" s="29"/>
      <c r="B98" s="53" t="s">
        <v>194</v>
      </c>
      <c r="C98" s="29">
        <v>821600</v>
      </c>
      <c r="D98" s="30" t="s">
        <v>73</v>
      </c>
      <c r="E98" s="29" t="s">
        <v>382</v>
      </c>
      <c r="F98" s="85">
        <v>50000</v>
      </c>
    </row>
    <row r="99" spans="1:6" s="33" customFormat="1" ht="12.75">
      <c r="A99" s="29"/>
      <c r="B99" s="29"/>
      <c r="C99" s="29"/>
      <c r="D99" s="30"/>
      <c r="E99" s="63" t="s">
        <v>276</v>
      </c>
      <c r="F99" s="83">
        <f>SUM(F89+F96)</f>
        <v>276000</v>
      </c>
    </row>
    <row r="100" spans="1:6" s="33" customFormat="1" ht="24">
      <c r="A100" s="11">
        <v>100151</v>
      </c>
      <c r="B100" s="14"/>
      <c r="C100" s="14"/>
      <c r="D100" s="15"/>
      <c r="E100" s="65" t="s">
        <v>358</v>
      </c>
      <c r="F100" s="81"/>
    </row>
    <row r="101" spans="1:6" s="23" customFormat="1" ht="13.5">
      <c r="A101" s="19"/>
      <c r="B101" s="19"/>
      <c r="C101" s="19">
        <v>610000</v>
      </c>
      <c r="D101" s="20">
        <v>1</v>
      </c>
      <c r="E101" s="19" t="s">
        <v>187</v>
      </c>
      <c r="F101" s="82">
        <f>SUM(F102+F105+F107+F117)</f>
        <v>4019000</v>
      </c>
    </row>
    <row r="102" spans="1:6" s="28" customFormat="1" ht="12.75">
      <c r="A102" s="24"/>
      <c r="B102" s="52"/>
      <c r="C102" s="24">
        <v>611000</v>
      </c>
      <c r="D102" s="25" t="s">
        <v>10</v>
      </c>
      <c r="E102" s="24" t="s">
        <v>277</v>
      </c>
      <c r="F102" s="83">
        <f>SUM(F103+F104)</f>
        <v>2550000</v>
      </c>
    </row>
    <row r="103" spans="1:6" s="33" customFormat="1" ht="12.75">
      <c r="A103" s="29"/>
      <c r="B103" s="53" t="s">
        <v>257</v>
      </c>
      <c r="C103" s="29">
        <v>611100</v>
      </c>
      <c r="D103" s="30" t="s">
        <v>12</v>
      </c>
      <c r="E103" s="29" t="s">
        <v>278</v>
      </c>
      <c r="F103" s="85">
        <v>2200000</v>
      </c>
    </row>
    <row r="104" spans="1:6" s="33" customFormat="1" ht="12.75">
      <c r="A104" s="29"/>
      <c r="B104" s="53" t="s">
        <v>257</v>
      </c>
      <c r="C104" s="29">
        <v>611200</v>
      </c>
      <c r="D104" s="30" t="s">
        <v>20</v>
      </c>
      <c r="E104" s="29" t="s">
        <v>279</v>
      </c>
      <c r="F104" s="85">
        <v>350000</v>
      </c>
    </row>
    <row r="105" spans="1:6" s="28" customFormat="1" ht="12.75">
      <c r="A105" s="24"/>
      <c r="B105" s="52"/>
      <c r="C105" s="24">
        <v>612000</v>
      </c>
      <c r="D105" s="25" t="s">
        <v>29</v>
      </c>
      <c r="E105" s="24" t="s">
        <v>280</v>
      </c>
      <c r="F105" s="83">
        <f>SUM(F106)</f>
        <v>240000</v>
      </c>
    </row>
    <row r="106" spans="1:6" s="33" customFormat="1" ht="12.75">
      <c r="A106" s="29"/>
      <c r="B106" s="53" t="s">
        <v>257</v>
      </c>
      <c r="C106" s="29">
        <v>612100</v>
      </c>
      <c r="D106" s="30" t="s">
        <v>31</v>
      </c>
      <c r="E106" s="29" t="s">
        <v>280</v>
      </c>
      <c r="F106" s="85">
        <v>240000</v>
      </c>
    </row>
    <row r="107" spans="1:6" s="28" customFormat="1" ht="12.75">
      <c r="A107" s="24"/>
      <c r="B107" s="52"/>
      <c r="C107" s="24">
        <v>613000</v>
      </c>
      <c r="D107" s="25" t="s">
        <v>45</v>
      </c>
      <c r="E107" s="24" t="s">
        <v>188</v>
      </c>
      <c r="F107" s="83">
        <f>SUM(F108:F116)</f>
        <v>456000</v>
      </c>
    </row>
    <row r="108" spans="1:6" s="33" customFormat="1" ht="12.75">
      <c r="A108" s="29"/>
      <c r="B108" s="53" t="s">
        <v>281</v>
      </c>
      <c r="C108" s="29">
        <v>613100</v>
      </c>
      <c r="D108" s="30" t="s">
        <v>47</v>
      </c>
      <c r="E108" s="29" t="s">
        <v>190</v>
      </c>
      <c r="F108" s="85">
        <v>1000</v>
      </c>
    </row>
    <row r="109" spans="1:6" s="33" customFormat="1" ht="12.75">
      <c r="A109" s="29"/>
      <c r="B109" s="53" t="s">
        <v>281</v>
      </c>
      <c r="C109" s="29">
        <v>613200</v>
      </c>
      <c r="D109" s="30" t="s">
        <v>50</v>
      </c>
      <c r="E109" s="29" t="s">
        <v>282</v>
      </c>
      <c r="F109" s="85">
        <v>90000</v>
      </c>
    </row>
    <row r="110" spans="1:6" s="33" customFormat="1" ht="12.75">
      <c r="A110" s="29"/>
      <c r="B110" s="53" t="s">
        <v>281</v>
      </c>
      <c r="C110" s="29">
        <v>613300</v>
      </c>
      <c r="D110" s="30" t="s">
        <v>283</v>
      </c>
      <c r="E110" s="29" t="s">
        <v>284</v>
      </c>
      <c r="F110" s="85">
        <v>70000</v>
      </c>
    </row>
    <row r="111" spans="1:6" s="33" customFormat="1" ht="12.75">
      <c r="A111" s="29"/>
      <c r="B111" s="53" t="s">
        <v>281</v>
      </c>
      <c r="C111" s="29">
        <v>613400</v>
      </c>
      <c r="D111" s="30" t="s">
        <v>285</v>
      </c>
      <c r="E111" s="29" t="s">
        <v>286</v>
      </c>
      <c r="F111" s="85">
        <v>60000</v>
      </c>
    </row>
    <row r="112" spans="1:6" s="33" customFormat="1" ht="12.75">
      <c r="A112" s="29"/>
      <c r="B112" s="53" t="s">
        <v>281</v>
      </c>
      <c r="C112" s="29">
        <v>613500</v>
      </c>
      <c r="D112" s="30" t="s">
        <v>287</v>
      </c>
      <c r="E112" s="29" t="s">
        <v>288</v>
      </c>
      <c r="F112" s="85">
        <v>38000</v>
      </c>
    </row>
    <row r="113" spans="1:6" s="33" customFormat="1" ht="12.75">
      <c r="A113" s="29"/>
      <c r="B113" s="53" t="s">
        <v>281</v>
      </c>
      <c r="C113" s="29">
        <v>613700</v>
      </c>
      <c r="D113" s="30" t="s">
        <v>289</v>
      </c>
      <c r="E113" s="29" t="s">
        <v>290</v>
      </c>
      <c r="F113" s="85">
        <v>40000</v>
      </c>
    </row>
    <row r="114" spans="1:6" s="33" customFormat="1" ht="12.75">
      <c r="A114" s="29"/>
      <c r="B114" s="53" t="s">
        <v>281</v>
      </c>
      <c r="C114" s="29">
        <v>613800</v>
      </c>
      <c r="D114" s="30" t="s">
        <v>291</v>
      </c>
      <c r="E114" s="29" t="s">
        <v>292</v>
      </c>
      <c r="F114" s="85">
        <v>13000</v>
      </c>
    </row>
    <row r="115" spans="1:6" s="33" customFormat="1" ht="12.75">
      <c r="A115" s="29"/>
      <c r="B115" s="53" t="s">
        <v>281</v>
      </c>
      <c r="C115" s="29">
        <v>613900</v>
      </c>
      <c r="D115" s="30" t="s">
        <v>293</v>
      </c>
      <c r="E115" s="29" t="s">
        <v>191</v>
      </c>
      <c r="F115" s="85">
        <v>144000</v>
      </c>
    </row>
    <row r="116" spans="1:6" s="33" customFormat="1" ht="12.75" hidden="1">
      <c r="A116" s="29"/>
      <c r="B116" s="53" t="s">
        <v>281</v>
      </c>
      <c r="C116" s="29">
        <v>613900</v>
      </c>
      <c r="D116" s="30" t="s">
        <v>294</v>
      </c>
      <c r="E116" s="29" t="s">
        <v>295</v>
      </c>
      <c r="F116" s="85"/>
    </row>
    <row r="117" spans="1:6" s="28" customFormat="1" ht="12.75">
      <c r="A117" s="24"/>
      <c r="B117" s="52"/>
      <c r="C117" s="24">
        <v>614000</v>
      </c>
      <c r="D117" s="25" t="s">
        <v>297</v>
      </c>
      <c r="E117" s="24" t="s">
        <v>204</v>
      </c>
      <c r="F117" s="83">
        <f>SUM(F118:F125)</f>
        <v>773000</v>
      </c>
    </row>
    <row r="118" spans="1:6" s="33" customFormat="1" ht="12.75">
      <c r="A118" s="29"/>
      <c r="B118" s="53" t="s">
        <v>257</v>
      </c>
      <c r="C118" s="29">
        <v>614100</v>
      </c>
      <c r="D118" s="30" t="s">
        <v>298</v>
      </c>
      <c r="E118" s="29" t="s">
        <v>299</v>
      </c>
      <c r="F118" s="85">
        <v>50000</v>
      </c>
    </row>
    <row r="119" spans="1:6" s="33" customFormat="1" ht="12.75">
      <c r="A119" s="29"/>
      <c r="B119" s="53" t="s">
        <v>224</v>
      </c>
      <c r="C119" s="29">
        <v>614100</v>
      </c>
      <c r="D119" s="30" t="s">
        <v>300</v>
      </c>
      <c r="E119" s="29" t="s">
        <v>301</v>
      </c>
      <c r="F119" s="85">
        <v>50000</v>
      </c>
    </row>
    <row r="120" spans="1:6" s="33" customFormat="1" ht="12.75">
      <c r="A120" s="29"/>
      <c r="B120" s="53" t="s">
        <v>257</v>
      </c>
      <c r="C120" s="29">
        <v>614100</v>
      </c>
      <c r="D120" s="30" t="s">
        <v>302</v>
      </c>
      <c r="E120" s="29" t="s">
        <v>272</v>
      </c>
      <c r="F120" s="85">
        <v>10000</v>
      </c>
    </row>
    <row r="121" spans="1:6" s="33" customFormat="1" ht="12.75">
      <c r="A121" s="29"/>
      <c r="B121" s="53" t="s">
        <v>238</v>
      </c>
      <c r="C121" s="29">
        <v>614200</v>
      </c>
      <c r="D121" s="30" t="s">
        <v>319</v>
      </c>
      <c r="E121" s="29" t="s">
        <v>361</v>
      </c>
      <c r="F121" s="85">
        <v>170000</v>
      </c>
    </row>
    <row r="122" spans="1:6" s="33" customFormat="1" ht="12.75">
      <c r="A122" s="29"/>
      <c r="B122" s="53">
        <v>1091</v>
      </c>
      <c r="C122" s="29">
        <v>614200</v>
      </c>
      <c r="D122" s="30" t="s">
        <v>322</v>
      </c>
      <c r="E122" s="29" t="s">
        <v>406</v>
      </c>
      <c r="F122" s="85">
        <v>400000</v>
      </c>
    </row>
    <row r="123" spans="1:6" s="33" customFormat="1" ht="12.75">
      <c r="A123" s="29"/>
      <c r="B123" s="53">
        <v>1091</v>
      </c>
      <c r="C123" s="29">
        <v>614200</v>
      </c>
      <c r="D123" s="30" t="s">
        <v>324</v>
      </c>
      <c r="E123" s="29" t="s">
        <v>242</v>
      </c>
      <c r="F123" s="85">
        <v>12000</v>
      </c>
    </row>
    <row r="124" spans="1:6" s="33" customFormat="1" ht="12.75">
      <c r="A124" s="29"/>
      <c r="B124" s="53" t="s">
        <v>257</v>
      </c>
      <c r="C124" s="29">
        <v>614300</v>
      </c>
      <c r="D124" s="30" t="s">
        <v>326</v>
      </c>
      <c r="E124" s="29" t="s">
        <v>405</v>
      </c>
      <c r="F124" s="85">
        <v>66000</v>
      </c>
    </row>
    <row r="125" spans="1:6" s="33" customFormat="1" ht="12.75">
      <c r="A125" s="29"/>
      <c r="B125" s="53" t="s">
        <v>202</v>
      </c>
      <c r="C125" s="29">
        <v>614300</v>
      </c>
      <c r="D125" s="30" t="s">
        <v>365</v>
      </c>
      <c r="E125" s="29" t="s">
        <v>349</v>
      </c>
      <c r="F125" s="85">
        <v>15000</v>
      </c>
    </row>
    <row r="126" spans="1:6" s="28" customFormat="1" ht="12.75">
      <c r="A126" s="24"/>
      <c r="B126" s="52"/>
      <c r="C126" s="24">
        <v>821000</v>
      </c>
      <c r="D126" s="25">
        <v>2</v>
      </c>
      <c r="E126" s="63" t="s">
        <v>221</v>
      </c>
      <c r="F126" s="83">
        <f>SUM(F127:F129)</f>
        <v>220000</v>
      </c>
    </row>
    <row r="127" spans="1:6" s="33" customFormat="1" ht="12.75">
      <c r="A127" s="29"/>
      <c r="B127" s="53" t="s">
        <v>281</v>
      </c>
      <c r="C127" s="29">
        <v>821300</v>
      </c>
      <c r="D127" s="30" t="s">
        <v>54</v>
      </c>
      <c r="E127" s="29" t="s">
        <v>303</v>
      </c>
      <c r="F127" s="85">
        <v>100000</v>
      </c>
    </row>
    <row r="128" spans="1:6" s="33" customFormat="1" ht="12.75">
      <c r="A128" s="29"/>
      <c r="B128" s="53" t="s">
        <v>281</v>
      </c>
      <c r="C128" s="29">
        <v>821300</v>
      </c>
      <c r="D128" s="30" t="s">
        <v>73</v>
      </c>
      <c r="E128" s="29" t="s">
        <v>350</v>
      </c>
      <c r="F128" s="85">
        <v>20000</v>
      </c>
    </row>
    <row r="129" spans="1:6" s="33" customFormat="1" ht="12.75">
      <c r="A129" s="29"/>
      <c r="B129" s="53" t="s">
        <v>281</v>
      </c>
      <c r="C129" s="29">
        <v>821600</v>
      </c>
      <c r="D129" s="30" t="s">
        <v>83</v>
      </c>
      <c r="E129" s="29" t="s">
        <v>304</v>
      </c>
      <c r="F129" s="85">
        <v>100000</v>
      </c>
    </row>
    <row r="130" spans="1:6" s="33" customFormat="1" ht="12.75">
      <c r="A130" s="29"/>
      <c r="B130" s="53"/>
      <c r="C130" s="29"/>
      <c r="D130" s="30"/>
      <c r="E130" s="63" t="s">
        <v>305</v>
      </c>
      <c r="F130" s="83">
        <f>SUM(F101+F126)</f>
        <v>4239000</v>
      </c>
    </row>
    <row r="131" spans="1:6" s="18" customFormat="1" ht="24">
      <c r="A131" s="55">
        <v>100161</v>
      </c>
      <c r="B131" s="56"/>
      <c r="C131" s="56"/>
      <c r="D131" s="57"/>
      <c r="E131" s="65" t="s">
        <v>359</v>
      </c>
      <c r="F131" s="90"/>
    </row>
    <row r="132" spans="1:6" s="23" customFormat="1" ht="13.5">
      <c r="A132" s="19"/>
      <c r="B132" s="19"/>
      <c r="C132" s="19">
        <v>610000</v>
      </c>
      <c r="D132" s="20">
        <v>1</v>
      </c>
      <c r="E132" s="19" t="s">
        <v>187</v>
      </c>
      <c r="F132" s="82">
        <f>SUM(F133+F140)</f>
        <v>196000</v>
      </c>
    </row>
    <row r="133" spans="1:6" s="28" customFormat="1" ht="12.75">
      <c r="A133" s="24"/>
      <c r="B133" s="52"/>
      <c r="C133" s="24">
        <v>613000</v>
      </c>
      <c r="D133" s="25" t="s">
        <v>10</v>
      </c>
      <c r="E133" s="24" t="s">
        <v>188</v>
      </c>
      <c r="F133" s="83">
        <f>SUM(F134:F139)</f>
        <v>168000</v>
      </c>
    </row>
    <row r="134" spans="1:6" s="33" customFormat="1" ht="12.75">
      <c r="A134" s="29"/>
      <c r="B134" s="53" t="s">
        <v>189</v>
      </c>
      <c r="C134" s="29">
        <v>613100</v>
      </c>
      <c r="D134" s="30" t="s">
        <v>12</v>
      </c>
      <c r="E134" s="29" t="s">
        <v>190</v>
      </c>
      <c r="F134" s="85">
        <v>2000</v>
      </c>
    </row>
    <row r="135" spans="1:6" s="33" customFormat="1" ht="12.75">
      <c r="A135" s="29"/>
      <c r="B135" s="53" t="s">
        <v>189</v>
      </c>
      <c r="C135" s="29">
        <v>613900</v>
      </c>
      <c r="D135" s="30" t="s">
        <v>20</v>
      </c>
      <c r="E135" s="29" t="s">
        <v>191</v>
      </c>
      <c r="F135" s="85">
        <v>20000</v>
      </c>
    </row>
    <row r="136" spans="1:6" s="33" customFormat="1" ht="12.75">
      <c r="A136" s="29"/>
      <c r="B136" s="53" t="s">
        <v>189</v>
      </c>
      <c r="C136" s="29">
        <v>613900</v>
      </c>
      <c r="D136" s="30" t="s">
        <v>23</v>
      </c>
      <c r="E136" s="29" t="s">
        <v>237</v>
      </c>
      <c r="F136" s="85">
        <v>20000</v>
      </c>
    </row>
    <row r="137" spans="1:6" s="33" customFormat="1" ht="12.75">
      <c r="A137" s="29"/>
      <c r="B137" s="53" t="s">
        <v>257</v>
      </c>
      <c r="C137" s="29">
        <v>613900</v>
      </c>
      <c r="D137" s="30" t="s">
        <v>197</v>
      </c>
      <c r="E137" s="29" t="s">
        <v>306</v>
      </c>
      <c r="F137" s="85">
        <v>4000</v>
      </c>
    </row>
    <row r="138" spans="1:6" s="33" customFormat="1" ht="12.75">
      <c r="A138" s="29"/>
      <c r="B138" s="53" t="s">
        <v>189</v>
      </c>
      <c r="C138" s="29">
        <v>613900</v>
      </c>
      <c r="D138" s="30" t="s">
        <v>198</v>
      </c>
      <c r="E138" s="29" t="s">
        <v>307</v>
      </c>
      <c r="F138" s="85">
        <v>112000</v>
      </c>
    </row>
    <row r="139" spans="1:6" s="33" customFormat="1" ht="12.75">
      <c r="A139" s="29"/>
      <c r="B139" s="53" t="s">
        <v>257</v>
      </c>
      <c r="C139" s="29">
        <v>613900</v>
      </c>
      <c r="D139" s="30" t="s">
        <v>200</v>
      </c>
      <c r="E139" s="29" t="s">
        <v>296</v>
      </c>
      <c r="F139" s="85">
        <v>10000</v>
      </c>
    </row>
    <row r="140" spans="1:6" s="28" customFormat="1" ht="12.75">
      <c r="A140" s="24"/>
      <c r="B140" s="52"/>
      <c r="C140" s="24">
        <v>614000</v>
      </c>
      <c r="D140" s="25" t="s">
        <v>29</v>
      </c>
      <c r="E140" s="24" t="s">
        <v>204</v>
      </c>
      <c r="F140" s="83">
        <f>SUM(F141:F141)</f>
        <v>28000</v>
      </c>
    </row>
    <row r="141" spans="1:6" s="33" customFormat="1" ht="12.75">
      <c r="A141" s="29"/>
      <c r="B141" s="53" t="s">
        <v>189</v>
      </c>
      <c r="C141" s="29">
        <v>614300</v>
      </c>
      <c r="D141" s="30" t="s">
        <v>31</v>
      </c>
      <c r="E141" s="29" t="s">
        <v>308</v>
      </c>
      <c r="F141" s="85">
        <v>28000</v>
      </c>
    </row>
    <row r="142" spans="1:6" s="33" customFormat="1" ht="12.75">
      <c r="A142" s="29"/>
      <c r="B142" s="29"/>
      <c r="C142" s="29"/>
      <c r="D142" s="30"/>
      <c r="E142" s="63" t="s">
        <v>339</v>
      </c>
      <c r="F142" s="83">
        <f>SUM(F132)</f>
        <v>196000</v>
      </c>
    </row>
    <row r="143" spans="1:6" s="18" customFormat="1" ht="12.75">
      <c r="A143" s="11">
        <v>100171</v>
      </c>
      <c r="B143" s="14"/>
      <c r="C143" s="14"/>
      <c r="D143" s="15"/>
      <c r="E143" s="14" t="s">
        <v>360</v>
      </c>
      <c r="F143" s="81"/>
    </row>
    <row r="144" spans="1:6" s="23" customFormat="1" ht="13.5">
      <c r="A144" s="19"/>
      <c r="B144" s="19"/>
      <c r="C144" s="19">
        <v>610000</v>
      </c>
      <c r="D144" s="20">
        <v>1</v>
      </c>
      <c r="E144" s="19" t="s">
        <v>187</v>
      </c>
      <c r="F144" s="82">
        <f>SUM(F145+F153)</f>
        <v>374000</v>
      </c>
    </row>
    <row r="145" spans="1:6" s="28" customFormat="1" ht="12.75">
      <c r="A145" s="24"/>
      <c r="B145" s="52"/>
      <c r="C145" s="24">
        <v>613000</v>
      </c>
      <c r="D145" s="25" t="s">
        <v>10</v>
      </c>
      <c r="E145" s="24" t="s">
        <v>188</v>
      </c>
      <c r="F145" s="83">
        <f>SUM(F146:F152)</f>
        <v>368000</v>
      </c>
    </row>
    <row r="146" spans="1:6" s="33" customFormat="1" ht="12.75">
      <c r="A146" s="29"/>
      <c r="B146" s="53" t="s">
        <v>310</v>
      </c>
      <c r="C146" s="29">
        <v>613100</v>
      </c>
      <c r="D146" s="30" t="s">
        <v>12</v>
      </c>
      <c r="E146" s="29" t="s">
        <v>378</v>
      </c>
      <c r="F146" s="85">
        <v>1000</v>
      </c>
    </row>
    <row r="147" spans="1:6" s="33" customFormat="1" ht="12.75">
      <c r="A147" s="29"/>
      <c r="B147" s="53" t="s">
        <v>310</v>
      </c>
      <c r="C147" s="29">
        <v>613400</v>
      </c>
      <c r="D147" s="30" t="s">
        <v>20</v>
      </c>
      <c r="E147" s="29" t="s">
        <v>375</v>
      </c>
      <c r="F147" s="85">
        <v>20000</v>
      </c>
    </row>
    <row r="148" spans="1:6" s="33" customFormat="1" ht="12.75">
      <c r="A148" s="29"/>
      <c r="B148" s="53" t="s">
        <v>310</v>
      </c>
      <c r="C148" s="29">
        <v>613400</v>
      </c>
      <c r="D148" s="30" t="s">
        <v>23</v>
      </c>
      <c r="E148" s="29" t="s">
        <v>373</v>
      </c>
      <c r="F148" s="85">
        <v>31500</v>
      </c>
    </row>
    <row r="149" spans="1:6" s="33" customFormat="1" ht="12.75">
      <c r="A149" s="29"/>
      <c r="B149" s="53" t="s">
        <v>310</v>
      </c>
      <c r="C149" s="29">
        <v>613700</v>
      </c>
      <c r="D149" s="30" t="s">
        <v>197</v>
      </c>
      <c r="E149" s="29" t="s">
        <v>392</v>
      </c>
      <c r="F149" s="85">
        <v>117000</v>
      </c>
    </row>
    <row r="150" spans="1:6" s="33" customFormat="1" ht="12.75">
      <c r="A150" s="29"/>
      <c r="B150" s="53" t="s">
        <v>310</v>
      </c>
      <c r="C150" s="29">
        <v>613700</v>
      </c>
      <c r="D150" s="30" t="s">
        <v>198</v>
      </c>
      <c r="E150" s="29" t="s">
        <v>393</v>
      </c>
      <c r="F150" s="85">
        <v>99000</v>
      </c>
    </row>
    <row r="151" spans="1:6" s="33" customFormat="1" ht="12.75">
      <c r="A151" s="29"/>
      <c r="B151" s="53" t="s">
        <v>310</v>
      </c>
      <c r="C151" s="29">
        <v>613900</v>
      </c>
      <c r="D151" s="30" t="s">
        <v>200</v>
      </c>
      <c r="E151" s="29" t="s">
        <v>394</v>
      </c>
      <c r="F151" s="85">
        <v>49500</v>
      </c>
    </row>
    <row r="152" spans="1:6" s="33" customFormat="1" ht="12.75">
      <c r="A152" s="29"/>
      <c r="B152" s="53" t="s">
        <v>310</v>
      </c>
      <c r="C152" s="29">
        <v>613900</v>
      </c>
      <c r="D152" s="30" t="s">
        <v>201</v>
      </c>
      <c r="E152" s="29" t="s">
        <v>379</v>
      </c>
      <c r="F152" s="85">
        <v>50000</v>
      </c>
    </row>
    <row r="153" spans="1:6" s="28" customFormat="1" ht="12.75">
      <c r="A153" s="24"/>
      <c r="B153" s="52"/>
      <c r="C153" s="24">
        <v>614000</v>
      </c>
      <c r="D153" s="25" t="s">
        <v>29</v>
      </c>
      <c r="E153" s="24" t="s">
        <v>204</v>
      </c>
      <c r="F153" s="83">
        <f>SUM(F154:F154)</f>
        <v>6000</v>
      </c>
    </row>
    <row r="154" spans="1:6" s="33" customFormat="1" ht="12.75">
      <c r="A154" s="29"/>
      <c r="B154" s="53" t="s">
        <v>310</v>
      </c>
      <c r="C154" s="29">
        <v>614300</v>
      </c>
      <c r="D154" s="30" t="s">
        <v>31</v>
      </c>
      <c r="E154" s="29" t="s">
        <v>377</v>
      </c>
      <c r="F154" s="85">
        <v>6000</v>
      </c>
    </row>
    <row r="155" spans="1:6" s="28" customFormat="1" ht="12.75">
      <c r="A155" s="24"/>
      <c r="B155" s="52"/>
      <c r="C155" s="24">
        <v>821000</v>
      </c>
      <c r="D155" s="25">
        <v>2</v>
      </c>
      <c r="E155" s="63" t="s">
        <v>221</v>
      </c>
      <c r="F155" s="83">
        <f>SUM(F156:F157)</f>
        <v>210000</v>
      </c>
    </row>
    <row r="156" spans="1:6" s="33" customFormat="1" ht="12.75">
      <c r="A156" s="29"/>
      <c r="B156" s="53" t="s">
        <v>310</v>
      </c>
      <c r="C156" s="29">
        <v>821300</v>
      </c>
      <c r="D156" s="30" t="s">
        <v>54</v>
      </c>
      <c r="E156" s="29" t="s">
        <v>376</v>
      </c>
      <c r="F156" s="85">
        <v>160000</v>
      </c>
    </row>
    <row r="157" spans="1:6" s="33" customFormat="1" ht="12.75">
      <c r="A157" s="29"/>
      <c r="B157" s="53" t="s">
        <v>310</v>
      </c>
      <c r="C157" s="29">
        <v>821300</v>
      </c>
      <c r="D157" s="30" t="s">
        <v>73</v>
      </c>
      <c r="E157" s="29" t="s">
        <v>374</v>
      </c>
      <c r="F157" s="85">
        <v>50000</v>
      </c>
    </row>
    <row r="158" spans="1:6" s="33" customFormat="1" ht="12.75">
      <c r="A158" s="29"/>
      <c r="B158" s="29"/>
      <c r="C158" s="29"/>
      <c r="D158" s="30"/>
      <c r="E158" s="63" t="s">
        <v>340</v>
      </c>
      <c r="F158" s="83">
        <f>SUM(F144+F155)</f>
        <v>584000</v>
      </c>
    </row>
    <row r="159" spans="1:6" s="33" customFormat="1" ht="12.75">
      <c r="A159" s="11">
        <v>200211</v>
      </c>
      <c r="B159" s="14"/>
      <c r="C159" s="14"/>
      <c r="D159" s="15"/>
      <c r="E159" s="14" t="s">
        <v>342</v>
      </c>
      <c r="F159" s="81"/>
    </row>
    <row r="160" spans="1:6" s="23" customFormat="1" ht="13.5">
      <c r="A160" s="19"/>
      <c r="B160" s="19"/>
      <c r="C160" s="19">
        <v>610000</v>
      </c>
      <c r="D160" s="20">
        <v>1</v>
      </c>
      <c r="E160" s="19" t="s">
        <v>187</v>
      </c>
      <c r="F160" s="82">
        <f>SUM(F161)</f>
        <v>4000</v>
      </c>
    </row>
    <row r="161" spans="1:6" s="28" customFormat="1" ht="12.75">
      <c r="A161" s="24"/>
      <c r="B161" s="52"/>
      <c r="C161" s="24">
        <v>613000</v>
      </c>
      <c r="D161" s="25" t="s">
        <v>45</v>
      </c>
      <c r="E161" s="24" t="s">
        <v>188</v>
      </c>
      <c r="F161" s="83">
        <f>SUM(F162:F163)</f>
        <v>4000</v>
      </c>
    </row>
    <row r="162" spans="1:6" s="33" customFormat="1" ht="12.75">
      <c r="A162" s="29"/>
      <c r="B162" s="53" t="s">
        <v>216</v>
      </c>
      <c r="C162" s="29">
        <v>613100</v>
      </c>
      <c r="D162" s="30" t="s">
        <v>47</v>
      </c>
      <c r="E162" s="29" t="s">
        <v>190</v>
      </c>
      <c r="F162" s="85">
        <v>1000</v>
      </c>
    </row>
    <row r="163" spans="1:6" s="33" customFormat="1" ht="12.75">
      <c r="A163" s="29"/>
      <c r="B163" s="53" t="s">
        <v>216</v>
      </c>
      <c r="C163" s="29">
        <v>613900</v>
      </c>
      <c r="D163" s="30" t="s">
        <v>50</v>
      </c>
      <c r="E163" s="29" t="s">
        <v>191</v>
      </c>
      <c r="F163" s="85">
        <v>3000</v>
      </c>
    </row>
    <row r="164" spans="1:6" s="33" customFormat="1" ht="12.75">
      <c r="A164" s="29"/>
      <c r="B164" s="29"/>
      <c r="C164" s="29"/>
      <c r="D164" s="30"/>
      <c r="E164" s="63" t="s">
        <v>309</v>
      </c>
      <c r="F164" s="83">
        <f>SUM(F160)</f>
        <v>4000</v>
      </c>
    </row>
    <row r="165" spans="1:6" s="18" customFormat="1" ht="12.75" customHeight="1">
      <c r="A165" s="55">
        <v>300311</v>
      </c>
      <c r="B165" s="56"/>
      <c r="C165" s="56"/>
      <c r="D165" s="57"/>
      <c r="E165" s="56" t="s">
        <v>343</v>
      </c>
      <c r="F165" s="90"/>
    </row>
    <row r="166" spans="1:6" s="23" customFormat="1" ht="13.5">
      <c r="A166" s="19"/>
      <c r="B166" s="19"/>
      <c r="C166" s="19">
        <v>610000</v>
      </c>
      <c r="D166" s="20">
        <v>1</v>
      </c>
      <c r="E166" s="19" t="s">
        <v>187</v>
      </c>
      <c r="F166" s="82">
        <f>SUM(F167+F170+F172+F181)</f>
        <v>2616000</v>
      </c>
    </row>
    <row r="167" spans="1:6" s="28" customFormat="1" ht="12.75">
      <c r="A167" s="24"/>
      <c r="B167" s="52"/>
      <c r="C167" s="24">
        <v>611000</v>
      </c>
      <c r="D167" s="25" t="s">
        <v>10</v>
      </c>
      <c r="E167" s="24" t="s">
        <v>277</v>
      </c>
      <c r="F167" s="83">
        <f>SUM(F168+F169)</f>
        <v>330000</v>
      </c>
    </row>
    <row r="168" spans="1:6" s="33" customFormat="1" ht="12.75">
      <c r="A168" s="29"/>
      <c r="B168" s="53">
        <v>1091</v>
      </c>
      <c r="C168" s="29">
        <v>611100</v>
      </c>
      <c r="D168" s="30" t="s">
        <v>12</v>
      </c>
      <c r="E168" s="29" t="s">
        <v>278</v>
      </c>
      <c r="F168" s="85">
        <v>280000</v>
      </c>
    </row>
    <row r="169" spans="1:6" s="33" customFormat="1" ht="12.75">
      <c r="A169" s="29"/>
      <c r="B169" s="53">
        <v>1091</v>
      </c>
      <c r="C169" s="29">
        <v>611200</v>
      </c>
      <c r="D169" s="30" t="s">
        <v>20</v>
      </c>
      <c r="E169" s="29" t="s">
        <v>279</v>
      </c>
      <c r="F169" s="85">
        <v>50000</v>
      </c>
    </row>
    <row r="170" spans="1:6" s="28" customFormat="1" ht="12.75">
      <c r="A170" s="24"/>
      <c r="B170" s="52"/>
      <c r="C170" s="24">
        <v>612000</v>
      </c>
      <c r="D170" s="25" t="s">
        <v>29</v>
      </c>
      <c r="E170" s="24" t="s">
        <v>280</v>
      </c>
      <c r="F170" s="83">
        <f>SUM(F171)</f>
        <v>30000</v>
      </c>
    </row>
    <row r="171" spans="1:6" s="33" customFormat="1" ht="12.75">
      <c r="A171" s="29"/>
      <c r="B171" s="53">
        <v>1091</v>
      </c>
      <c r="C171" s="29">
        <v>612100</v>
      </c>
      <c r="D171" s="30" t="s">
        <v>31</v>
      </c>
      <c r="E171" s="29" t="s">
        <v>280</v>
      </c>
      <c r="F171" s="85">
        <v>30000</v>
      </c>
    </row>
    <row r="172" spans="1:6" s="28" customFormat="1" ht="12.75">
      <c r="A172" s="24"/>
      <c r="B172" s="52"/>
      <c r="C172" s="24">
        <v>613000</v>
      </c>
      <c r="D172" s="25" t="s">
        <v>45</v>
      </c>
      <c r="E172" s="24" t="s">
        <v>188</v>
      </c>
      <c r="F172" s="83">
        <f>SUM(F173:F180)</f>
        <v>56000</v>
      </c>
    </row>
    <row r="173" spans="1:6" s="33" customFormat="1" ht="12.75">
      <c r="A173" s="29"/>
      <c r="B173" s="53">
        <v>1091</v>
      </c>
      <c r="C173" s="29">
        <v>613100</v>
      </c>
      <c r="D173" s="30" t="s">
        <v>47</v>
      </c>
      <c r="E173" s="29" t="s">
        <v>190</v>
      </c>
      <c r="F173" s="85">
        <v>1000</v>
      </c>
    </row>
    <row r="174" spans="1:6" s="33" customFormat="1" ht="12.75">
      <c r="A174" s="29"/>
      <c r="B174" s="53">
        <v>1091</v>
      </c>
      <c r="C174" s="29">
        <v>613200</v>
      </c>
      <c r="D174" s="30" t="s">
        <v>50</v>
      </c>
      <c r="E174" s="29" t="s">
        <v>282</v>
      </c>
      <c r="F174" s="85">
        <v>11000</v>
      </c>
    </row>
    <row r="175" spans="1:6" s="33" customFormat="1" ht="12.75">
      <c r="A175" s="29"/>
      <c r="B175" s="53">
        <v>1091</v>
      </c>
      <c r="C175" s="29">
        <v>613300</v>
      </c>
      <c r="D175" s="30" t="s">
        <v>283</v>
      </c>
      <c r="E175" s="29" t="s">
        <v>284</v>
      </c>
      <c r="F175" s="85">
        <v>13000</v>
      </c>
    </row>
    <row r="176" spans="1:6" s="33" customFormat="1" ht="12.75">
      <c r="A176" s="29"/>
      <c r="B176" s="53">
        <v>1091</v>
      </c>
      <c r="C176" s="29">
        <v>613400</v>
      </c>
      <c r="D176" s="30" t="s">
        <v>285</v>
      </c>
      <c r="E176" s="29" t="s">
        <v>286</v>
      </c>
      <c r="F176" s="85">
        <v>8000</v>
      </c>
    </row>
    <row r="177" spans="1:6" s="33" customFormat="1" ht="12.75">
      <c r="A177" s="29"/>
      <c r="B177" s="53">
        <v>1091</v>
      </c>
      <c r="C177" s="29">
        <v>614500</v>
      </c>
      <c r="D177" s="30" t="s">
        <v>287</v>
      </c>
      <c r="E177" s="29" t="s">
        <v>370</v>
      </c>
      <c r="F177" s="85">
        <v>1000</v>
      </c>
    </row>
    <row r="178" spans="1:6" s="33" customFormat="1" ht="12.75">
      <c r="A178" s="29"/>
      <c r="B178" s="53">
        <v>1091</v>
      </c>
      <c r="C178" s="29">
        <v>613700</v>
      </c>
      <c r="D178" s="30" t="s">
        <v>289</v>
      </c>
      <c r="E178" s="29" t="s">
        <v>290</v>
      </c>
      <c r="F178" s="85">
        <v>4000</v>
      </c>
    </row>
    <row r="179" spans="1:6" s="33" customFormat="1" ht="12.75">
      <c r="A179" s="29"/>
      <c r="B179" s="53">
        <v>1091</v>
      </c>
      <c r="C179" s="29">
        <v>613800</v>
      </c>
      <c r="D179" s="30" t="s">
        <v>291</v>
      </c>
      <c r="E179" s="29" t="s">
        <v>311</v>
      </c>
      <c r="F179" s="85">
        <v>7000</v>
      </c>
    </row>
    <row r="180" spans="1:6" s="33" customFormat="1" ht="12.75">
      <c r="A180" s="29"/>
      <c r="B180" s="53">
        <v>1091</v>
      </c>
      <c r="C180" s="29">
        <v>613900</v>
      </c>
      <c r="D180" s="30" t="s">
        <v>293</v>
      </c>
      <c r="E180" s="29" t="s">
        <v>191</v>
      </c>
      <c r="F180" s="85">
        <v>11000</v>
      </c>
    </row>
    <row r="181" spans="1:6" s="28" customFormat="1" ht="12.75">
      <c r="A181" s="24"/>
      <c r="B181" s="52"/>
      <c r="C181" s="24">
        <v>614000</v>
      </c>
      <c r="D181" s="25" t="s">
        <v>297</v>
      </c>
      <c r="E181" s="24" t="s">
        <v>204</v>
      </c>
      <c r="F181" s="83">
        <f>SUM(F182:F183)</f>
        <v>2200000</v>
      </c>
    </row>
    <row r="182" spans="1:6" s="33" customFormat="1" ht="12.75">
      <c r="A182" s="29"/>
      <c r="B182" s="53">
        <v>1091</v>
      </c>
      <c r="C182" s="29">
        <v>614200</v>
      </c>
      <c r="D182" s="30" t="s">
        <v>298</v>
      </c>
      <c r="E182" s="29" t="s">
        <v>312</v>
      </c>
      <c r="F182" s="85">
        <v>200000</v>
      </c>
    </row>
    <row r="183" spans="1:6" s="33" customFormat="1" ht="12.75">
      <c r="A183" s="29"/>
      <c r="B183" s="53">
        <v>1091</v>
      </c>
      <c r="C183" s="29">
        <v>614200</v>
      </c>
      <c r="D183" s="30" t="s">
        <v>300</v>
      </c>
      <c r="E183" s="29" t="s">
        <v>313</v>
      </c>
      <c r="F183" s="85">
        <v>2000000</v>
      </c>
    </row>
    <row r="184" spans="1:6" s="33" customFormat="1" ht="12.75">
      <c r="A184" s="38"/>
      <c r="B184" s="38"/>
      <c r="C184" s="38"/>
      <c r="D184" s="39"/>
      <c r="E184" s="63" t="s">
        <v>341</v>
      </c>
      <c r="F184" s="91">
        <f>SUM(F166)</f>
        <v>2616000</v>
      </c>
    </row>
    <row r="185" spans="1:6" s="33" customFormat="1" ht="12.75">
      <c r="A185" s="29"/>
      <c r="B185" s="29"/>
      <c r="C185" s="29"/>
      <c r="D185" s="30"/>
      <c r="E185" s="63" t="s">
        <v>314</v>
      </c>
      <c r="F185" s="83">
        <f>SUM(F14+F56+F87+F99+F130+F142+F158+F184+F164)</f>
        <v>16720000</v>
      </c>
    </row>
    <row r="186" spans="1:6" s="33" customFormat="1" ht="12" customHeight="1">
      <c r="A186" s="55"/>
      <c r="B186" s="56"/>
      <c r="C186" s="56"/>
      <c r="D186" s="57"/>
      <c r="E186" s="56" t="s">
        <v>315</v>
      </c>
      <c r="F186" s="90"/>
    </row>
    <row r="187" spans="1:6" s="23" customFormat="1" ht="13.5">
      <c r="A187" s="19">
        <v>610000</v>
      </c>
      <c r="B187" s="19"/>
      <c r="C187" s="19"/>
      <c r="D187" s="20" t="s">
        <v>344</v>
      </c>
      <c r="E187" s="19" t="s">
        <v>187</v>
      </c>
      <c r="F187" s="82">
        <f>SUM(F188+F191+F193+F202+F210)</f>
        <v>13515000</v>
      </c>
    </row>
    <row r="188" spans="1:6" s="28" customFormat="1" ht="12.75">
      <c r="A188" s="24">
        <v>611000</v>
      </c>
      <c r="B188" s="24"/>
      <c r="C188" s="24"/>
      <c r="D188" s="25" t="s">
        <v>10</v>
      </c>
      <c r="E188" s="24" t="s">
        <v>277</v>
      </c>
      <c r="F188" s="83">
        <f>SUM(F189+F190)</f>
        <v>2880000</v>
      </c>
    </row>
    <row r="189" spans="1:6" s="33" customFormat="1" ht="12.75">
      <c r="A189" s="29"/>
      <c r="B189" s="29">
        <v>611100</v>
      </c>
      <c r="C189" s="29"/>
      <c r="D189" s="30" t="s">
        <v>12</v>
      </c>
      <c r="E189" s="29" t="s">
        <v>278</v>
      </c>
      <c r="F189" s="85">
        <v>2480000</v>
      </c>
    </row>
    <row r="190" spans="1:6" s="33" customFormat="1" ht="12.75">
      <c r="A190" s="29"/>
      <c r="B190" s="29">
        <v>611200</v>
      </c>
      <c r="C190" s="29"/>
      <c r="D190" s="30" t="s">
        <v>20</v>
      </c>
      <c r="E190" s="29" t="s">
        <v>279</v>
      </c>
      <c r="F190" s="85">
        <v>400000</v>
      </c>
    </row>
    <row r="191" spans="1:6" s="28" customFormat="1" ht="12.75">
      <c r="A191" s="24">
        <v>612000</v>
      </c>
      <c r="B191" s="24"/>
      <c r="C191" s="24"/>
      <c r="D191" s="25" t="s">
        <v>29</v>
      </c>
      <c r="E191" s="24" t="s">
        <v>280</v>
      </c>
      <c r="F191" s="83">
        <f>SUM(F192)</f>
        <v>270000</v>
      </c>
    </row>
    <row r="192" spans="1:6" s="33" customFormat="1" ht="12.75">
      <c r="A192" s="29"/>
      <c r="B192" s="29">
        <v>612100</v>
      </c>
      <c r="C192" s="29"/>
      <c r="D192" s="30" t="s">
        <v>31</v>
      </c>
      <c r="E192" s="29" t="s">
        <v>280</v>
      </c>
      <c r="F192" s="85">
        <v>270000</v>
      </c>
    </row>
    <row r="193" spans="1:6" s="28" customFormat="1" ht="12.75">
      <c r="A193" s="24">
        <v>613000</v>
      </c>
      <c r="B193" s="24"/>
      <c r="C193" s="24"/>
      <c r="D193" s="25" t="s">
        <v>45</v>
      </c>
      <c r="E193" s="24" t="s">
        <v>188</v>
      </c>
      <c r="F193" s="83">
        <f>SUM(F194:F201)</f>
        <v>4255000</v>
      </c>
    </row>
    <row r="194" spans="1:6" s="33" customFormat="1" ht="12.75">
      <c r="A194" s="29"/>
      <c r="B194" s="29">
        <v>613100</v>
      </c>
      <c r="C194" s="29"/>
      <c r="D194" s="30" t="s">
        <v>47</v>
      </c>
      <c r="E194" s="29" t="s">
        <v>190</v>
      </c>
      <c r="F194" s="85">
        <v>14000</v>
      </c>
    </row>
    <row r="195" spans="1:6" s="33" customFormat="1" ht="12.75">
      <c r="A195" s="29"/>
      <c r="B195" s="29">
        <v>613200</v>
      </c>
      <c r="C195" s="29"/>
      <c r="D195" s="30" t="s">
        <v>50</v>
      </c>
      <c r="E195" s="29" t="s">
        <v>282</v>
      </c>
      <c r="F195" s="85">
        <v>301000</v>
      </c>
    </row>
    <row r="196" spans="1:6" s="33" customFormat="1" ht="12.75">
      <c r="A196" s="29"/>
      <c r="B196" s="29">
        <v>613300</v>
      </c>
      <c r="C196" s="29"/>
      <c r="D196" s="30" t="s">
        <v>283</v>
      </c>
      <c r="E196" s="29" t="s">
        <v>284</v>
      </c>
      <c r="F196" s="85">
        <v>2053000</v>
      </c>
    </row>
    <row r="197" spans="1:6" s="33" customFormat="1" ht="12.75">
      <c r="A197" s="29"/>
      <c r="B197" s="29">
        <v>613400</v>
      </c>
      <c r="C197" s="29"/>
      <c r="D197" s="30" t="s">
        <v>285</v>
      </c>
      <c r="E197" s="29" t="s">
        <v>286</v>
      </c>
      <c r="F197" s="85">
        <v>119500</v>
      </c>
    </row>
    <row r="198" spans="1:6" s="33" customFormat="1" ht="12.75">
      <c r="A198" s="29"/>
      <c r="B198" s="29">
        <v>613500</v>
      </c>
      <c r="C198" s="29"/>
      <c r="D198" s="30" t="s">
        <v>287</v>
      </c>
      <c r="E198" s="29" t="s">
        <v>288</v>
      </c>
      <c r="F198" s="85">
        <v>189000</v>
      </c>
    </row>
    <row r="199" spans="1:6" s="33" customFormat="1" ht="12.75">
      <c r="A199" s="29"/>
      <c r="B199" s="29">
        <v>613700</v>
      </c>
      <c r="C199" s="29"/>
      <c r="D199" s="30" t="s">
        <v>289</v>
      </c>
      <c r="E199" s="29" t="s">
        <v>290</v>
      </c>
      <c r="F199" s="85">
        <v>575000</v>
      </c>
    </row>
    <row r="200" spans="1:6" s="33" customFormat="1" ht="12.75">
      <c r="A200" s="29"/>
      <c r="B200" s="29">
        <v>613800</v>
      </c>
      <c r="C200" s="29"/>
      <c r="D200" s="30" t="s">
        <v>291</v>
      </c>
      <c r="E200" s="29" t="s">
        <v>311</v>
      </c>
      <c r="F200" s="85">
        <v>30000</v>
      </c>
    </row>
    <row r="201" spans="1:6" s="33" customFormat="1" ht="12.75">
      <c r="A201" s="29"/>
      <c r="B201" s="29">
        <v>613900</v>
      </c>
      <c r="C201" s="29"/>
      <c r="D201" s="30" t="s">
        <v>293</v>
      </c>
      <c r="E201" s="29" t="s">
        <v>191</v>
      </c>
      <c r="F201" s="85">
        <v>973500</v>
      </c>
    </row>
    <row r="202" spans="1:6" s="28" customFormat="1" ht="12.75">
      <c r="A202" s="24">
        <v>614000</v>
      </c>
      <c r="B202" s="24"/>
      <c r="C202" s="24"/>
      <c r="D202" s="25" t="s">
        <v>297</v>
      </c>
      <c r="E202" s="24" t="s">
        <v>204</v>
      </c>
      <c r="F202" s="83">
        <f>SUM(F203:F209)</f>
        <v>5993000</v>
      </c>
    </row>
    <row r="203" spans="1:6" s="33" customFormat="1" ht="12.75">
      <c r="A203" s="29"/>
      <c r="B203" s="29">
        <v>614100</v>
      </c>
      <c r="C203" s="29"/>
      <c r="D203" s="30" t="s">
        <v>298</v>
      </c>
      <c r="E203" s="29" t="s">
        <v>316</v>
      </c>
      <c r="F203" s="85">
        <v>210000</v>
      </c>
    </row>
    <row r="204" spans="1:6" s="33" customFormat="1" ht="12.75">
      <c r="A204" s="29"/>
      <c r="B204" s="29">
        <v>614200</v>
      </c>
      <c r="C204" s="29"/>
      <c r="D204" s="30" t="s">
        <v>300</v>
      </c>
      <c r="E204" s="29" t="s">
        <v>317</v>
      </c>
      <c r="F204" s="85">
        <v>3152000</v>
      </c>
    </row>
    <row r="205" spans="1:6" s="33" customFormat="1" ht="12.75">
      <c r="A205" s="29"/>
      <c r="B205" s="29">
        <v>614300</v>
      </c>
      <c r="C205" s="29"/>
      <c r="D205" s="30" t="s">
        <v>302</v>
      </c>
      <c r="E205" s="29" t="s">
        <v>318</v>
      </c>
      <c r="F205" s="85">
        <v>1140000</v>
      </c>
    </row>
    <row r="206" spans="1:6" s="33" customFormat="1" ht="12.75">
      <c r="A206" s="29"/>
      <c r="B206" s="29">
        <v>614400</v>
      </c>
      <c r="C206" s="29"/>
      <c r="D206" s="30" t="s">
        <v>319</v>
      </c>
      <c r="E206" s="29" t="s">
        <v>320</v>
      </c>
      <c r="F206" s="85">
        <v>1141000</v>
      </c>
    </row>
    <row r="207" spans="1:6" s="33" customFormat="1" ht="12.75">
      <c r="A207" s="29"/>
      <c r="B207" s="30" t="s">
        <v>321</v>
      </c>
      <c r="C207" s="29"/>
      <c r="D207" s="30" t="s">
        <v>322</v>
      </c>
      <c r="E207" s="66" t="s">
        <v>323</v>
      </c>
      <c r="F207" s="85">
        <v>120000</v>
      </c>
    </row>
    <row r="208" spans="1:6" s="33" customFormat="1" ht="12.75">
      <c r="A208" s="29"/>
      <c r="B208" s="29">
        <v>614800</v>
      </c>
      <c r="C208" s="29"/>
      <c r="D208" s="30" t="s">
        <v>324</v>
      </c>
      <c r="E208" s="29" t="s">
        <v>325</v>
      </c>
      <c r="F208" s="85">
        <v>50000</v>
      </c>
    </row>
    <row r="209" spans="1:6" s="33" customFormat="1" ht="12.75">
      <c r="A209" s="29"/>
      <c r="B209" s="29">
        <v>614800</v>
      </c>
      <c r="C209" s="29"/>
      <c r="D209" s="30" t="s">
        <v>326</v>
      </c>
      <c r="E209" s="29" t="s">
        <v>327</v>
      </c>
      <c r="F209" s="85">
        <v>180000</v>
      </c>
    </row>
    <row r="210" spans="1:6" s="28" customFormat="1" ht="12.75">
      <c r="A210" s="24">
        <v>616000</v>
      </c>
      <c r="B210" s="52"/>
      <c r="C210" s="24"/>
      <c r="D210" s="25" t="s">
        <v>328</v>
      </c>
      <c r="E210" s="24" t="s">
        <v>230</v>
      </c>
      <c r="F210" s="83">
        <f>SUM(F211)</f>
        <v>117000</v>
      </c>
    </row>
    <row r="211" spans="1:6" s="33" customFormat="1" ht="12.75">
      <c r="A211" s="29"/>
      <c r="B211" s="53">
        <v>616100</v>
      </c>
      <c r="C211" s="29"/>
      <c r="D211" s="30" t="s">
        <v>329</v>
      </c>
      <c r="E211" s="29" t="s">
        <v>232</v>
      </c>
      <c r="F211" s="85">
        <v>117000</v>
      </c>
    </row>
    <row r="212" spans="1:6" s="28" customFormat="1" ht="12.75">
      <c r="A212" s="24">
        <v>810000</v>
      </c>
      <c r="B212" s="24"/>
      <c r="C212" s="24"/>
      <c r="D212" s="25" t="s">
        <v>338</v>
      </c>
      <c r="E212" s="63" t="s">
        <v>221</v>
      </c>
      <c r="F212" s="83">
        <f>SUM(F213:F216)</f>
        <v>3100000</v>
      </c>
    </row>
    <row r="213" spans="1:6" s="33" customFormat="1" ht="12.75">
      <c r="A213" s="29"/>
      <c r="B213" s="29">
        <v>821100</v>
      </c>
      <c r="C213" s="29"/>
      <c r="D213" s="30" t="s">
        <v>54</v>
      </c>
      <c r="E213" s="29" t="s">
        <v>330</v>
      </c>
      <c r="F213" s="85">
        <v>100000</v>
      </c>
    </row>
    <row r="214" spans="1:6" s="33" customFormat="1" ht="12.75">
      <c r="A214" s="29"/>
      <c r="B214" s="29">
        <v>821300</v>
      </c>
      <c r="C214" s="29"/>
      <c r="D214" s="30" t="s">
        <v>73</v>
      </c>
      <c r="E214" s="29" t="s">
        <v>303</v>
      </c>
      <c r="F214" s="85">
        <v>330000</v>
      </c>
    </row>
    <row r="215" spans="1:6" s="33" customFormat="1" ht="12.75">
      <c r="A215" s="29"/>
      <c r="B215" s="29">
        <v>821500</v>
      </c>
      <c r="C215" s="29"/>
      <c r="D215" s="30" t="s">
        <v>83</v>
      </c>
      <c r="E215" s="29" t="s">
        <v>331</v>
      </c>
      <c r="F215" s="85">
        <v>130000</v>
      </c>
    </row>
    <row r="216" spans="1:6" s="33" customFormat="1" ht="12.75">
      <c r="A216" s="29"/>
      <c r="B216" s="29">
        <v>821600</v>
      </c>
      <c r="C216" s="29"/>
      <c r="D216" s="30" t="s">
        <v>89</v>
      </c>
      <c r="E216" s="29" t="s">
        <v>304</v>
      </c>
      <c r="F216" s="85">
        <v>2540000</v>
      </c>
    </row>
    <row r="217" spans="1:6" s="28" customFormat="1" ht="12.75">
      <c r="A217" s="24"/>
      <c r="B217" s="24"/>
      <c r="C217" s="24"/>
      <c r="D217" s="25" t="s">
        <v>172</v>
      </c>
      <c r="E217" s="63" t="s">
        <v>192</v>
      </c>
      <c r="F217" s="83">
        <v>30000</v>
      </c>
    </row>
    <row r="218" spans="1:6" s="33" customFormat="1" ht="12.75">
      <c r="A218" s="29"/>
      <c r="B218" s="29"/>
      <c r="C218" s="29"/>
      <c r="D218" s="30"/>
      <c r="E218" s="63" t="s">
        <v>314</v>
      </c>
      <c r="F218" s="83">
        <f>SUM(F187+F212+F217)</f>
        <v>16645000</v>
      </c>
    </row>
    <row r="219" spans="1:6" s="28" customFormat="1" ht="12.75">
      <c r="A219" s="24"/>
      <c r="B219" s="24">
        <v>823100</v>
      </c>
      <c r="C219" s="24"/>
      <c r="D219" s="25" t="s">
        <v>345</v>
      </c>
      <c r="E219" s="63" t="s">
        <v>332</v>
      </c>
      <c r="F219" s="83">
        <v>75000</v>
      </c>
    </row>
    <row r="220" spans="1:6" s="33" customFormat="1" ht="12.75">
      <c r="A220" s="29"/>
      <c r="B220" s="29"/>
      <c r="C220" s="29"/>
      <c r="D220" s="30"/>
      <c r="E220" s="63" t="s">
        <v>333</v>
      </c>
      <c r="F220" s="83">
        <f>SUM(F187+F212+F217+F219)</f>
        <v>16720000</v>
      </c>
    </row>
    <row r="221" spans="1:6" s="59" customFormat="1" ht="12.75">
      <c r="A221" s="42"/>
      <c r="B221" s="42"/>
      <c r="C221" s="42"/>
      <c r="D221" s="43"/>
      <c r="E221" s="42"/>
      <c r="F221" s="88"/>
    </row>
    <row r="222" spans="1:6" s="110" customFormat="1">
      <c r="A222" s="108"/>
      <c r="B222" s="108"/>
      <c r="C222" s="108"/>
      <c r="D222" s="108"/>
      <c r="E222" s="108" t="s">
        <v>440</v>
      </c>
    </row>
    <row r="223" spans="1:6" s="110" customFormat="1">
      <c r="A223" s="108"/>
      <c r="B223" s="108"/>
      <c r="C223" s="108"/>
      <c r="D223" s="108"/>
      <c r="E223" s="108" t="s">
        <v>441</v>
      </c>
    </row>
    <row r="224" spans="1:6">
      <c r="F224"/>
    </row>
    <row r="225" spans="1:6" s="73" customFormat="1">
      <c r="A225" s="77" t="s">
        <v>455</v>
      </c>
      <c r="B225" s="75"/>
      <c r="C225" s="75"/>
      <c r="D225" s="76"/>
      <c r="E225" s="75"/>
    </row>
    <row r="226" spans="1:6" s="73" customFormat="1">
      <c r="A226" s="77" t="s">
        <v>442</v>
      </c>
      <c r="B226" s="75"/>
      <c r="C226" s="75"/>
      <c r="D226" s="76"/>
      <c r="E226" s="75"/>
    </row>
    <row r="227" spans="1:6">
      <c r="F227"/>
    </row>
    <row r="228" spans="1:6">
      <c r="F228"/>
    </row>
    <row r="229" spans="1:6" s="73" customFormat="1">
      <c r="A229" s="75"/>
      <c r="B229" s="75"/>
      <c r="C229" s="75"/>
      <c r="D229" s="76"/>
      <c r="E229" s="108" t="s">
        <v>443</v>
      </c>
    </row>
    <row r="230" spans="1:6" s="73" customFormat="1">
      <c r="A230" s="75"/>
      <c r="B230" s="75"/>
      <c r="C230" s="75"/>
      <c r="D230" s="76"/>
      <c r="E230" s="108" t="s">
        <v>444</v>
      </c>
    </row>
    <row r="231" spans="1:6" s="73" customFormat="1">
      <c r="A231" s="75"/>
      <c r="B231" s="75"/>
      <c r="C231" s="75"/>
      <c r="D231" s="76"/>
      <c r="E231" s="75"/>
    </row>
    <row r="232" spans="1:6" s="73" customFormat="1">
      <c r="A232" s="77" t="s">
        <v>448</v>
      </c>
      <c r="B232" s="75"/>
      <c r="C232" s="75"/>
      <c r="D232" s="76"/>
      <c r="E232" s="75"/>
    </row>
    <row r="233" spans="1:6">
      <c r="F233"/>
    </row>
    <row r="234" spans="1:6">
      <c r="F234"/>
    </row>
    <row r="235" spans="1:6" s="73" customFormat="1">
      <c r="A235" s="77" t="s">
        <v>462</v>
      </c>
      <c r="B235" s="75"/>
      <c r="C235" s="75"/>
      <c r="D235" s="76"/>
      <c r="E235" s="75"/>
      <c r="F235" s="109" t="s">
        <v>445</v>
      </c>
    </row>
    <row r="236" spans="1:6" s="73" customFormat="1">
      <c r="A236" s="77" t="s">
        <v>463</v>
      </c>
      <c r="B236" s="75"/>
      <c r="C236" s="75"/>
      <c r="D236" s="76"/>
      <c r="E236" s="75"/>
      <c r="F236" s="109" t="s">
        <v>446</v>
      </c>
    </row>
    <row r="237" spans="1:6">
      <c r="F237" s="45"/>
    </row>
    <row r="238" spans="1:6">
      <c r="F238" s="111" t="s">
        <v>447</v>
      </c>
    </row>
    <row r="239" spans="1:6">
      <c r="F239"/>
    </row>
    <row r="240" spans="1:6">
      <c r="F240"/>
    </row>
  </sheetData>
  <printOptions horizontalCentered="1"/>
  <pageMargins left="0.51181102362204722" right="0.70866141732283472" top="0.47244094488188981" bottom="0.47244094488188981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2018-12-14T11:22:06Z</cp:lastPrinted>
  <dcterms:created xsi:type="dcterms:W3CDTF">2016-11-03T07:20:33Z</dcterms:created>
  <dcterms:modified xsi:type="dcterms:W3CDTF">2018-12-24T07:56:38Z</dcterms:modified>
</cp:coreProperties>
</file>